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ink/ink10.xml" ContentType="application/inkml+xml"/>
  <Override PartName="/xl/ink/ink11.xml" ContentType="application/inkml+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https://vilniuspva.sharepoint.com/sites/ETAPAS2Civilinsauga/Shared Documents/VEIKLOS ATASKAITOS FORMOS/VEIKLOS ATASKAITA 004/"/>
    </mc:Choice>
  </mc:AlternateContent>
  <xr:revisionPtr revIDLastSave="4502" documentId="8_{51D72A24-F1C1-41B2-8CF7-7995BF24F2BF}" xr6:coauthVersionLast="47" xr6:coauthVersionMax="47" xr10:uidLastSave="{712C2732-D300-4A2C-B89E-629089F6BAAB}"/>
  <workbookProtection workbookAlgorithmName="SHA-512" workbookHashValue="HUoe9kYLXAtSD3MrCCvBuJ8o2BXINv6sHpP2y07jaT8XKw/5zdgjQRyu4nChIZfjpjpU2PHGBz0Co1PVjztjGA==" workbookSaltValue="rkweSxf58E4LzCkt+vdNuA==" workbookSpinCount="100000" lockStructure="1"/>
  <bookViews>
    <workbookView xWindow="28680" yWindow="-120" windowWidth="29040" windowHeight="15720" tabRatio="628" firstSheet="1" activeTab="1" xr2:uid="{00000000-000D-0000-FFFF-FFFF00000000}"/>
  </bookViews>
  <sheets>
    <sheet name="Sarašai" sheetId="1" state="hidden" r:id="rId1"/>
    <sheet name="Pradžia" sheetId="2" r:id="rId2"/>
    <sheet name="I. Bendroji dalis" sheetId="4" r:id="rId3"/>
    <sheet name="I. Sąrašas" sheetId="3" r:id="rId4"/>
    <sheet name="II. Viešinimas" sheetId="10" r:id="rId5"/>
    <sheet name="II. Veiklos" sheetId="5" r:id="rId6"/>
    <sheet name="III. Išlaidos" sheetId="6" r:id="rId7"/>
    <sheet name="IV. Rodikliai" sheetId="8" r:id="rId8"/>
    <sheet name="V. Galutinė" sheetId="9" r:id="rId9"/>
  </sheets>
  <definedNames>
    <definedName name="_xlnm.Print_Area" localSheetId="2">'I. Bendroji dalis'!$A$1:$D$74</definedName>
    <definedName name="_xlnm.Print_Area" localSheetId="3">'I. Sąrašas'!$A$1:$C$27</definedName>
    <definedName name="_xlnm.Print_Area" localSheetId="5">'II. Veiklos'!$A$1:$L$415</definedName>
    <definedName name="_xlnm.Print_Area" localSheetId="6">'III. Išlaidos'!$A$1:$P$64</definedName>
    <definedName name="_xlnm.Print_Area" localSheetId="1">Pradžia!$A$1:$B$29</definedName>
    <definedName name="_xlnm.Print_Area" localSheetId="8">'V. Galutinė'!$A$1:$D$75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4" i="5" l="1"/>
  <c r="G95" i="5"/>
  <c r="G96" i="5"/>
  <c r="G97" i="5"/>
  <c r="G98" i="5"/>
  <c r="G99" i="5"/>
  <c r="G100" i="5"/>
  <c r="G93" i="5"/>
  <c r="G103" i="5"/>
  <c r="G104" i="5"/>
  <c r="G105" i="5"/>
  <c r="G106" i="5"/>
  <c r="G107" i="5"/>
  <c r="G108" i="5"/>
  <c r="G109" i="5"/>
  <c r="G102" i="5"/>
  <c r="G112" i="5"/>
  <c r="G113" i="5"/>
  <c r="G114" i="5"/>
  <c r="G115" i="5"/>
  <c r="G116" i="5"/>
  <c r="G117" i="5"/>
  <c r="G118" i="5"/>
  <c r="G111" i="5"/>
  <c r="G219" i="5"/>
  <c r="G220" i="5"/>
  <c r="G221" i="5"/>
  <c r="G222" i="5"/>
  <c r="G223" i="5"/>
  <c r="G224" i="5"/>
  <c r="G225" i="5"/>
  <c r="G226" i="5"/>
  <c r="G227" i="5"/>
  <c r="G228" i="5"/>
  <c r="G218" i="5"/>
  <c r="G21" i="5"/>
  <c r="G22" i="5"/>
  <c r="G23" i="5"/>
  <c r="G24" i="5"/>
  <c r="G25" i="5"/>
  <c r="G26" i="5"/>
  <c r="G27" i="5"/>
  <c r="G28" i="5"/>
  <c r="G30" i="5"/>
  <c r="G31" i="5"/>
  <c r="G32" i="5"/>
  <c r="G33" i="5"/>
  <c r="G34" i="5"/>
  <c r="G35" i="5"/>
  <c r="G36" i="5"/>
  <c r="G37" i="5"/>
  <c r="Q7" i="6" l="1"/>
  <c r="Q8" i="6"/>
  <c r="Q9" i="6"/>
  <c r="Q10" i="6"/>
  <c r="Q11" i="6"/>
  <c r="Q12" i="6"/>
  <c r="Q13" i="6"/>
  <c r="Q14" i="6"/>
  <c r="Q15" i="6"/>
  <c r="Q16" i="6"/>
  <c r="Q17" i="6"/>
  <c r="Q18" i="6"/>
  <c r="Q19" i="6"/>
  <c r="Q20" i="6"/>
  <c r="Q21" i="6"/>
  <c r="Q22" i="6"/>
  <c r="Q23" i="6"/>
  <c r="Q24" i="6"/>
  <c r="Q25" i="6"/>
  <c r="Q26" i="6"/>
  <c r="Q27" i="6"/>
  <c r="Q28" i="6"/>
  <c r="Q29" i="6"/>
  <c r="Q30" i="6"/>
  <c r="Q31" i="6"/>
  <c r="Q32" i="6"/>
  <c r="Q33" i="6"/>
  <c r="Q34" i="6"/>
  <c r="Q35" i="6"/>
  <c r="Q36" i="6"/>
  <c r="Q37" i="6"/>
  <c r="Q38" i="6"/>
  <c r="Q39" i="6"/>
  <c r="Q40" i="6"/>
  <c r="Q41" i="6"/>
  <c r="Q42" i="6"/>
  <c r="Q43" i="6"/>
  <c r="Q44" i="6"/>
  <c r="Q45" i="6"/>
  <c r="Q46" i="6"/>
  <c r="Q47" i="6"/>
  <c r="Q48" i="6"/>
  <c r="Q49" i="6"/>
  <c r="Q50" i="6"/>
  <c r="Q51" i="6"/>
  <c r="Q52" i="6"/>
  <c r="Q53" i="6"/>
  <c r="Q54" i="6"/>
  <c r="Q55" i="6"/>
  <c r="Q56" i="6"/>
  <c r="Q57" i="6"/>
  <c r="Q58" i="6"/>
  <c r="Q59" i="6"/>
  <c r="Q6" i="6"/>
  <c r="E12" i="4" l="1"/>
  <c r="E13" i="4"/>
  <c r="E11" i="4"/>
  <c r="B6" i="10"/>
  <c r="D8" i="1" l="1" a="1"/>
  <c r="D8" i="1" s="1"/>
  <c r="B16" i="10"/>
  <c r="B50" i="9"/>
  <c r="B51" i="9"/>
  <c r="B52" i="9"/>
  <c r="B49" i="9"/>
  <c r="B47" i="9"/>
  <c r="B25" i="9"/>
  <c r="B23" i="9"/>
  <c r="B409" i="5"/>
  <c r="B408" i="5"/>
  <c r="B413" i="5"/>
  <c r="B412" i="5"/>
  <c r="B405" i="5"/>
  <c r="B404" i="5"/>
  <c r="B401" i="5"/>
  <c r="B400" i="5"/>
  <c r="B387" i="5"/>
  <c r="B386" i="5"/>
  <c r="B375" i="5"/>
  <c r="B374" i="5"/>
  <c r="B363" i="5"/>
  <c r="B362" i="5"/>
  <c r="B351" i="5"/>
  <c r="B350" i="5"/>
  <c r="B339" i="5"/>
  <c r="B338" i="5"/>
  <c r="B327" i="5"/>
  <c r="B326" i="5"/>
  <c r="B315" i="5"/>
  <c r="B314" i="5"/>
  <c r="B303" i="5"/>
  <c r="B302" i="5"/>
  <c r="B291" i="5"/>
  <c r="B290" i="5"/>
  <c r="B279" i="5"/>
  <c r="B278" i="5"/>
  <c r="B267" i="5"/>
  <c r="B266" i="5"/>
  <c r="B255" i="5"/>
  <c r="B254" i="5"/>
  <c r="B243" i="5"/>
  <c r="B242" i="5"/>
  <c r="B231" i="5"/>
  <c r="B230" i="5"/>
  <c r="B219" i="5"/>
  <c r="B218" i="5"/>
  <c r="B207" i="5"/>
  <c r="B206" i="5"/>
  <c r="B195" i="5"/>
  <c r="B194" i="5"/>
  <c r="B183" i="5"/>
  <c r="B182" i="5"/>
  <c r="B171" i="5"/>
  <c r="B170" i="5"/>
  <c r="B159" i="5"/>
  <c r="B158" i="5"/>
  <c r="B147" i="5"/>
  <c r="B146" i="5"/>
  <c r="B135" i="5"/>
  <c r="B134" i="5"/>
  <c r="B123" i="5"/>
  <c r="B122" i="5"/>
  <c r="B94" i="5"/>
  <c r="B93" i="5"/>
  <c r="B103" i="5"/>
  <c r="B102" i="5"/>
  <c r="B112" i="5"/>
  <c r="B111" i="5"/>
  <c r="G130" i="5" l="1"/>
  <c r="G131" i="5"/>
  <c r="G132" i="5"/>
  <c r="G122" i="5"/>
  <c r="G123" i="5"/>
  <c r="G124" i="5"/>
  <c r="G125" i="5"/>
  <c r="G126" i="5"/>
  <c r="G127" i="5"/>
  <c r="G128" i="5"/>
  <c r="G129" i="5"/>
  <c r="E83" i="5"/>
  <c r="F83" i="5"/>
  <c r="D83" i="5"/>
  <c r="E92" i="5"/>
  <c r="F92" i="5"/>
  <c r="D92" i="5"/>
  <c r="E101" i="5"/>
  <c r="F101" i="5"/>
  <c r="D101" i="5"/>
  <c r="D110" i="5"/>
  <c r="D119" i="5"/>
  <c r="F110" i="5"/>
  <c r="E110" i="5"/>
  <c r="D205" i="5"/>
  <c r="N62" i="6" l="1"/>
  <c r="N61" i="6"/>
  <c r="C8" i="4"/>
  <c r="N60" i="6" l="1"/>
  <c r="B13" i="5" l="1"/>
  <c r="B15" i="10"/>
  <c r="B14" i="10"/>
  <c r="B13" i="10"/>
  <c r="B12" i="10"/>
  <c r="B11" i="10"/>
  <c r="B10" i="10"/>
  <c r="B9" i="10"/>
  <c r="B8" i="10"/>
  <c r="B7" i="10"/>
  <c r="D20" i="5"/>
  <c r="F415" i="5"/>
  <c r="E415" i="5"/>
  <c r="D415" i="5"/>
  <c r="F411" i="5"/>
  <c r="E411" i="5"/>
  <c r="D411" i="5"/>
  <c r="F407" i="5"/>
  <c r="E407" i="5"/>
  <c r="D407" i="5"/>
  <c r="F403" i="5"/>
  <c r="F399" i="5" s="1"/>
  <c r="E403" i="5"/>
  <c r="D403" i="5"/>
  <c r="F397" i="5"/>
  <c r="E397" i="5"/>
  <c r="D397" i="5"/>
  <c r="F385" i="5"/>
  <c r="E385" i="5"/>
  <c r="D385" i="5"/>
  <c r="F373" i="5"/>
  <c r="E373" i="5"/>
  <c r="D373" i="5"/>
  <c r="F361" i="5"/>
  <c r="E361" i="5"/>
  <c r="D361" i="5"/>
  <c r="B58" i="5"/>
  <c r="B57" i="5"/>
  <c r="B17" i="9"/>
  <c r="F349" i="5"/>
  <c r="E349" i="5"/>
  <c r="D349" i="5"/>
  <c r="F337" i="5"/>
  <c r="E337" i="5"/>
  <c r="D337" i="5"/>
  <c r="F325" i="5"/>
  <c r="E325" i="5"/>
  <c r="D325" i="5"/>
  <c r="F313" i="5"/>
  <c r="E313" i="5"/>
  <c r="D313" i="5"/>
  <c r="F301" i="5"/>
  <c r="E301" i="5"/>
  <c r="D301" i="5"/>
  <c r="F289" i="5"/>
  <c r="E289" i="5"/>
  <c r="D289" i="5"/>
  <c r="F277" i="5"/>
  <c r="E277" i="5"/>
  <c r="D277" i="5"/>
  <c r="B12" i="5"/>
  <c r="B38" i="9"/>
  <c r="B39" i="9"/>
  <c r="B40" i="9"/>
  <c r="B41" i="9"/>
  <c r="B42" i="9"/>
  <c r="B43" i="9"/>
  <c r="B44" i="9"/>
  <c r="B45" i="9"/>
  <c r="B46" i="9"/>
  <c r="B18" i="9"/>
  <c r="B19" i="9"/>
  <c r="B20" i="9"/>
  <c r="B21" i="9"/>
  <c r="B22" i="9"/>
  <c r="B26" i="9"/>
  <c r="B27" i="9"/>
  <c r="B28" i="9"/>
  <c r="B29" i="9"/>
  <c r="B30" i="9"/>
  <c r="B31" i="9"/>
  <c r="B32" i="9"/>
  <c r="B33" i="9"/>
  <c r="B34" i="9"/>
  <c r="B35" i="9"/>
  <c r="B36" i="9"/>
  <c r="B37" i="9"/>
  <c r="B85" i="5"/>
  <c r="B84" i="5"/>
  <c r="B76" i="5"/>
  <c r="B75" i="5"/>
  <c r="B67" i="5"/>
  <c r="B66" i="5"/>
  <c r="B22" i="5"/>
  <c r="B21" i="5"/>
  <c r="B31" i="5"/>
  <c r="B30" i="5"/>
  <c r="B40" i="5"/>
  <c r="B39" i="5"/>
  <c r="B49" i="5"/>
  <c r="B48" i="5"/>
  <c r="G16" i="5" l="1"/>
  <c r="H16" i="5" s="1"/>
  <c r="G18" i="5"/>
  <c r="H18" i="5" s="1"/>
  <c r="G13" i="5"/>
  <c r="H13" i="5" s="1"/>
  <c r="G14" i="5"/>
  <c r="H14" i="5" s="1"/>
  <c r="G15" i="5"/>
  <c r="H15" i="5" s="1"/>
  <c r="G17" i="5"/>
  <c r="H17" i="5" s="1"/>
  <c r="G19" i="5"/>
  <c r="H19" i="5" s="1"/>
  <c r="G12" i="5"/>
  <c r="H12" i="5" s="1"/>
  <c r="D399" i="5"/>
  <c r="E399" i="5"/>
  <c r="H109" i="5"/>
  <c r="H98" i="5"/>
  <c r="H106" i="5"/>
  <c r="H105" i="5"/>
  <c r="H94" i="5"/>
  <c r="H100" i="5"/>
  <c r="H99" i="5"/>
  <c r="H108" i="5"/>
  <c r="H97" i="5"/>
  <c r="H96" i="5"/>
  <c r="H95" i="5"/>
  <c r="H104" i="5"/>
  <c r="H103" i="5"/>
  <c r="H107" i="5"/>
  <c r="G57" i="5"/>
  <c r="H57" i="5" s="1"/>
  <c r="G58" i="5"/>
  <c r="H58" i="5" s="1"/>
  <c r="G61" i="5"/>
  <c r="H61" i="5" s="1"/>
  <c r="G62" i="5"/>
  <c r="H62" i="5" s="1"/>
  <c r="G64" i="5"/>
  <c r="H64" i="5" s="1"/>
  <c r="G59" i="5"/>
  <c r="H59" i="5" s="1"/>
  <c r="G60" i="5"/>
  <c r="H60" i="5" s="1"/>
  <c r="G63" i="5"/>
  <c r="H63" i="5" s="1"/>
  <c r="H222" i="5"/>
  <c r="J222" i="5" s="1"/>
  <c r="H224" i="5"/>
  <c r="J224" i="5" s="1"/>
  <c r="H220" i="5"/>
  <c r="J220" i="5" s="1"/>
  <c r="H221" i="5"/>
  <c r="I221" i="5" s="1"/>
  <c r="H223" i="5"/>
  <c r="I223" i="5" s="1"/>
  <c r="H225" i="5"/>
  <c r="H226" i="5"/>
  <c r="I226" i="5" s="1"/>
  <c r="G87" i="5"/>
  <c r="H87" i="5" s="1"/>
  <c r="J87" i="5" s="1"/>
  <c r="G88" i="5"/>
  <c r="H88" i="5" s="1"/>
  <c r="I88" i="5" s="1"/>
  <c r="G89" i="5"/>
  <c r="H89" i="5" s="1"/>
  <c r="J89" i="5" s="1"/>
  <c r="G90" i="5"/>
  <c r="H90" i="5" s="1"/>
  <c r="J90" i="5" s="1"/>
  <c r="G91" i="5"/>
  <c r="H91" i="5" s="1"/>
  <c r="G85" i="5"/>
  <c r="H85" i="5" s="1"/>
  <c r="J85" i="5" s="1"/>
  <c r="G86" i="5"/>
  <c r="H86" i="5" s="1"/>
  <c r="J86" i="5" s="1"/>
  <c r="G39" i="5"/>
  <c r="H39" i="5" s="1"/>
  <c r="J39" i="5" s="1"/>
  <c r="G46" i="5"/>
  <c r="H46" i="5" s="1"/>
  <c r="J46" i="5" s="1"/>
  <c r="G40" i="5"/>
  <c r="H40" i="5" s="1"/>
  <c r="J40" i="5" s="1"/>
  <c r="G44" i="5"/>
  <c r="H44" i="5" s="1"/>
  <c r="J44" i="5" s="1"/>
  <c r="G41" i="5"/>
  <c r="H41" i="5" s="1"/>
  <c r="I41" i="5" s="1"/>
  <c r="G42" i="5"/>
  <c r="H42" i="5" s="1"/>
  <c r="J42" i="5" s="1"/>
  <c r="G43" i="5"/>
  <c r="H43" i="5" s="1"/>
  <c r="J43" i="5" s="1"/>
  <c r="G45" i="5"/>
  <c r="H45" i="5" s="1"/>
  <c r="J45" i="5" s="1"/>
  <c r="G155" i="5"/>
  <c r="G156" i="5"/>
  <c r="G151" i="5"/>
  <c r="H151" i="5" s="1"/>
  <c r="I151" i="5" s="1"/>
  <c r="G152" i="5"/>
  <c r="H152" i="5" s="1"/>
  <c r="J152" i="5" s="1"/>
  <c r="G147" i="5"/>
  <c r="G148" i="5"/>
  <c r="H148" i="5" s="1"/>
  <c r="J148" i="5" s="1"/>
  <c r="G153" i="5"/>
  <c r="H153" i="5" s="1"/>
  <c r="G149" i="5"/>
  <c r="H149" i="5" s="1"/>
  <c r="J149" i="5" s="1"/>
  <c r="G150" i="5"/>
  <c r="H150" i="5" s="1"/>
  <c r="J150" i="5" s="1"/>
  <c r="G154" i="5"/>
  <c r="H154" i="5" s="1"/>
  <c r="J154" i="5" s="1"/>
  <c r="H25" i="5"/>
  <c r="I25" i="5" s="1"/>
  <c r="H28" i="5"/>
  <c r="J28" i="5" s="1"/>
  <c r="H24" i="5"/>
  <c r="J24" i="5" s="1"/>
  <c r="H26" i="5"/>
  <c r="J26" i="5" s="1"/>
  <c r="H27" i="5"/>
  <c r="J27" i="5" s="1"/>
  <c r="G162" i="5"/>
  <c r="H162" i="5" s="1"/>
  <c r="I162" i="5" s="1"/>
  <c r="G164" i="5"/>
  <c r="H164" i="5" s="1"/>
  <c r="I164" i="5" s="1"/>
  <c r="G159" i="5"/>
  <c r="H159" i="5" s="1"/>
  <c r="J159" i="5" s="1"/>
  <c r="G163" i="5"/>
  <c r="H163" i="5" s="1"/>
  <c r="J163" i="5" s="1"/>
  <c r="G165" i="5"/>
  <c r="H165" i="5" s="1"/>
  <c r="I165" i="5" s="1"/>
  <c r="G166" i="5"/>
  <c r="H166" i="5" s="1"/>
  <c r="J166" i="5" s="1"/>
  <c r="G160" i="5"/>
  <c r="H160" i="5" s="1"/>
  <c r="J160" i="5" s="1"/>
  <c r="G158" i="5"/>
  <c r="G161" i="5"/>
  <c r="H161" i="5" s="1"/>
  <c r="J161" i="5" s="1"/>
  <c r="G167" i="5"/>
  <c r="H167" i="5" s="1"/>
  <c r="I167" i="5" s="1"/>
  <c r="G168" i="5"/>
  <c r="H168" i="5" s="1"/>
  <c r="I168" i="5" s="1"/>
  <c r="G49" i="5"/>
  <c r="H49" i="5" s="1"/>
  <c r="J49" i="5" s="1"/>
  <c r="G50" i="5"/>
  <c r="H50" i="5" s="1"/>
  <c r="J50" i="5" s="1"/>
  <c r="G53" i="5"/>
  <c r="H53" i="5" s="1"/>
  <c r="J53" i="5" s="1"/>
  <c r="G51" i="5"/>
  <c r="H51" i="5" s="1"/>
  <c r="J51" i="5" s="1"/>
  <c r="G52" i="5"/>
  <c r="H52" i="5" s="1"/>
  <c r="J52" i="5" s="1"/>
  <c r="G55" i="5"/>
  <c r="H55" i="5" s="1"/>
  <c r="J55" i="5" s="1"/>
  <c r="G54" i="5"/>
  <c r="H54" i="5" s="1"/>
  <c r="J54" i="5" s="1"/>
  <c r="G48" i="5"/>
  <c r="H48" i="5" s="1"/>
  <c r="J48" i="5" s="1"/>
  <c r="H31" i="5"/>
  <c r="H32" i="5"/>
  <c r="J32" i="5" s="1"/>
  <c r="H30" i="5"/>
  <c r="J30" i="5" s="1"/>
  <c r="H33" i="5"/>
  <c r="J33" i="5" s="1"/>
  <c r="H34" i="5"/>
  <c r="J34" i="5" s="1"/>
  <c r="H36" i="5"/>
  <c r="I36" i="5" s="1"/>
  <c r="H35" i="5"/>
  <c r="I35" i="5" s="1"/>
  <c r="H37" i="5"/>
  <c r="J37" i="5" s="1"/>
  <c r="G195" i="5"/>
  <c r="G196" i="5"/>
  <c r="H196" i="5" s="1"/>
  <c r="J196" i="5" s="1"/>
  <c r="G197" i="5"/>
  <c r="H197" i="5" s="1"/>
  <c r="I197" i="5" s="1"/>
  <c r="G198" i="5"/>
  <c r="H198" i="5" s="1"/>
  <c r="I198" i="5" s="1"/>
  <c r="G200" i="5"/>
  <c r="H200" i="5" s="1"/>
  <c r="J200" i="5" s="1"/>
  <c r="G201" i="5"/>
  <c r="H201" i="5" s="1"/>
  <c r="J201" i="5" s="1"/>
  <c r="G199" i="5"/>
  <c r="H199" i="5" s="1"/>
  <c r="J199" i="5" s="1"/>
  <c r="G202" i="5"/>
  <c r="H202" i="5" s="1"/>
  <c r="J202" i="5" s="1"/>
  <c r="G203" i="5"/>
  <c r="G204" i="5"/>
  <c r="H129" i="5"/>
  <c r="H117" i="5"/>
  <c r="I117" i="5" s="1"/>
  <c r="H130" i="5"/>
  <c r="I130" i="5" s="1"/>
  <c r="H118" i="5"/>
  <c r="I118" i="5" s="1"/>
  <c r="H124" i="5"/>
  <c r="I124" i="5" s="1"/>
  <c r="H131" i="5"/>
  <c r="I131" i="5" s="1"/>
  <c r="H132" i="5"/>
  <c r="J132" i="5" s="1"/>
  <c r="H112" i="5"/>
  <c r="J112" i="5" s="1"/>
  <c r="H125" i="5"/>
  <c r="J125" i="5" s="1"/>
  <c r="H126" i="5"/>
  <c r="I126" i="5" s="1"/>
  <c r="H123" i="5"/>
  <c r="J123" i="5" s="1"/>
  <c r="H113" i="5"/>
  <c r="I113" i="5" s="1"/>
  <c r="H114" i="5"/>
  <c r="J114" i="5" s="1"/>
  <c r="H127" i="5"/>
  <c r="I127" i="5" s="1"/>
  <c r="H128" i="5"/>
  <c r="J128" i="5" s="1"/>
  <c r="H115" i="5"/>
  <c r="J115" i="5" s="1"/>
  <c r="H116" i="5"/>
  <c r="J116" i="5" s="1"/>
  <c r="G207" i="5"/>
  <c r="G208" i="5"/>
  <c r="H208" i="5" s="1"/>
  <c r="I208" i="5" s="1"/>
  <c r="G214" i="5"/>
  <c r="H214" i="5" s="1"/>
  <c r="J214" i="5" s="1"/>
  <c r="G216" i="5"/>
  <c r="G209" i="5"/>
  <c r="H209" i="5" s="1"/>
  <c r="J209" i="5" s="1"/>
  <c r="G210" i="5"/>
  <c r="H210" i="5" s="1"/>
  <c r="I210" i="5" s="1"/>
  <c r="G215" i="5"/>
  <c r="G211" i="5"/>
  <c r="H211" i="5" s="1"/>
  <c r="J211" i="5" s="1"/>
  <c r="G212" i="5"/>
  <c r="H212" i="5" s="1"/>
  <c r="J212" i="5" s="1"/>
  <c r="G213" i="5"/>
  <c r="H213" i="5" s="1"/>
  <c r="J213" i="5" s="1"/>
  <c r="G142" i="5"/>
  <c r="H142" i="5" s="1"/>
  <c r="J142" i="5" s="1"/>
  <c r="G143" i="5"/>
  <c r="G136" i="5"/>
  <c r="H136" i="5" s="1"/>
  <c r="I136" i="5" s="1"/>
  <c r="G144" i="5"/>
  <c r="G137" i="5"/>
  <c r="H137" i="5" s="1"/>
  <c r="J137" i="5" s="1"/>
  <c r="G135" i="5"/>
  <c r="G138" i="5"/>
  <c r="H138" i="5" s="1"/>
  <c r="J138" i="5" s="1"/>
  <c r="G139" i="5"/>
  <c r="H139" i="5" s="1"/>
  <c r="J139" i="5" s="1"/>
  <c r="G140" i="5"/>
  <c r="H140" i="5" s="1"/>
  <c r="I140" i="5" s="1"/>
  <c r="G141" i="5"/>
  <c r="H141" i="5" s="1"/>
  <c r="I141" i="5" s="1"/>
  <c r="G67" i="5"/>
  <c r="H67" i="5" s="1"/>
  <c r="I67" i="5" s="1"/>
  <c r="G68" i="5"/>
  <c r="H68" i="5" s="1"/>
  <c r="J68" i="5" s="1"/>
  <c r="G69" i="5"/>
  <c r="H69" i="5" s="1"/>
  <c r="J69" i="5" s="1"/>
  <c r="G70" i="5"/>
  <c r="H70" i="5" s="1"/>
  <c r="I70" i="5" s="1"/>
  <c r="G73" i="5"/>
  <c r="H73" i="5" s="1"/>
  <c r="I73" i="5" s="1"/>
  <c r="G71" i="5"/>
  <c r="H71" i="5" s="1"/>
  <c r="J71" i="5" s="1"/>
  <c r="G72" i="5"/>
  <c r="H72" i="5" s="1"/>
  <c r="J72" i="5" s="1"/>
  <c r="G176" i="5"/>
  <c r="H176" i="5" s="1"/>
  <c r="J176" i="5" s="1"/>
  <c r="G178" i="5"/>
  <c r="H178" i="5" s="1"/>
  <c r="J178" i="5" s="1"/>
  <c r="G171" i="5"/>
  <c r="G175" i="5"/>
  <c r="H175" i="5" s="1"/>
  <c r="I175" i="5" s="1"/>
  <c r="G177" i="5"/>
  <c r="H177" i="5" s="1"/>
  <c r="J177" i="5" s="1"/>
  <c r="G172" i="5"/>
  <c r="H172" i="5" s="1"/>
  <c r="J172" i="5" s="1"/>
  <c r="G174" i="5"/>
  <c r="H174" i="5" s="1"/>
  <c r="J174" i="5" s="1"/>
  <c r="G179" i="5"/>
  <c r="G180" i="5"/>
  <c r="G173" i="5"/>
  <c r="H173" i="5" s="1"/>
  <c r="I173" i="5" s="1"/>
  <c r="G77" i="5"/>
  <c r="H77" i="5" s="1"/>
  <c r="J77" i="5" s="1"/>
  <c r="G78" i="5"/>
  <c r="H78" i="5" s="1"/>
  <c r="J78" i="5" s="1"/>
  <c r="G79" i="5"/>
  <c r="H79" i="5" s="1"/>
  <c r="J79" i="5" s="1"/>
  <c r="G80" i="5"/>
  <c r="H80" i="5" s="1"/>
  <c r="J80" i="5" s="1"/>
  <c r="G81" i="5"/>
  <c r="H81" i="5" s="1"/>
  <c r="J81" i="5" s="1"/>
  <c r="G82" i="5"/>
  <c r="H82" i="5" s="1"/>
  <c r="I82" i="5" s="1"/>
  <c r="G76" i="5"/>
  <c r="H76" i="5" s="1"/>
  <c r="J76" i="5" s="1"/>
  <c r="G183" i="5"/>
  <c r="G184" i="5"/>
  <c r="H184" i="5" s="1"/>
  <c r="J184" i="5" s="1"/>
  <c r="G187" i="5"/>
  <c r="H187" i="5" s="1"/>
  <c r="J187" i="5" s="1"/>
  <c r="G185" i="5"/>
  <c r="H185" i="5" s="1"/>
  <c r="J185" i="5" s="1"/>
  <c r="G189" i="5"/>
  <c r="H189" i="5" s="1"/>
  <c r="J189" i="5" s="1"/>
  <c r="G190" i="5"/>
  <c r="H190" i="5" s="1"/>
  <c r="J190" i="5" s="1"/>
  <c r="G191" i="5"/>
  <c r="G186" i="5"/>
  <c r="H186" i="5" s="1"/>
  <c r="J186" i="5" s="1"/>
  <c r="G188" i="5"/>
  <c r="H188" i="5" s="1"/>
  <c r="J188" i="5" s="1"/>
  <c r="G192" i="5"/>
  <c r="G294" i="5"/>
  <c r="H294" i="5" s="1"/>
  <c r="J294" i="5" s="1"/>
  <c r="G295" i="5"/>
  <c r="H295" i="5" s="1"/>
  <c r="J295" i="5" s="1"/>
  <c r="G296" i="5"/>
  <c r="H296" i="5" s="1"/>
  <c r="J296" i="5" s="1"/>
  <c r="G300" i="5"/>
  <c r="H300" i="5" s="1"/>
  <c r="I300" i="5" s="1"/>
  <c r="G298" i="5"/>
  <c r="H298" i="5" s="1"/>
  <c r="I298" i="5" s="1"/>
  <c r="G299" i="5"/>
  <c r="H299" i="5" s="1"/>
  <c r="J299" i="5" s="1"/>
  <c r="G291" i="5"/>
  <c r="H291" i="5" s="1"/>
  <c r="G290" i="5"/>
  <c r="G293" i="5"/>
  <c r="H293" i="5" s="1"/>
  <c r="I293" i="5" s="1"/>
  <c r="G297" i="5"/>
  <c r="H297" i="5" s="1"/>
  <c r="G292" i="5"/>
  <c r="H292" i="5" s="1"/>
  <c r="J292" i="5" s="1"/>
  <c r="G368" i="5"/>
  <c r="H368" i="5" s="1"/>
  <c r="J368" i="5" s="1"/>
  <c r="G369" i="5"/>
  <c r="H369" i="5" s="1"/>
  <c r="G370" i="5"/>
  <c r="H370" i="5" s="1"/>
  <c r="J370" i="5" s="1"/>
  <c r="G372" i="5"/>
  <c r="H372" i="5" s="1"/>
  <c r="G362" i="5"/>
  <c r="H362" i="5" s="1"/>
  <c r="G363" i="5"/>
  <c r="H363" i="5" s="1"/>
  <c r="I363" i="5" s="1"/>
  <c r="G364" i="5"/>
  <c r="H364" i="5" s="1"/>
  <c r="J364" i="5" s="1"/>
  <c r="G365" i="5"/>
  <c r="H365" i="5" s="1"/>
  <c r="J365" i="5" s="1"/>
  <c r="G366" i="5"/>
  <c r="H366" i="5" s="1"/>
  <c r="J366" i="5" s="1"/>
  <c r="G371" i="5"/>
  <c r="H371" i="5" s="1"/>
  <c r="I371" i="5" s="1"/>
  <c r="G367" i="5"/>
  <c r="H367" i="5" s="1"/>
  <c r="J367" i="5" s="1"/>
  <c r="G414" i="5"/>
  <c r="H414" i="5" s="1"/>
  <c r="J414" i="5" s="1"/>
  <c r="G412" i="5"/>
  <c r="H412" i="5" s="1"/>
  <c r="G413" i="5"/>
  <c r="H413" i="5" s="1"/>
  <c r="I413" i="5" s="1"/>
  <c r="G396" i="5"/>
  <c r="H396" i="5" s="1"/>
  <c r="J396" i="5" s="1"/>
  <c r="G391" i="5"/>
  <c r="H391" i="5" s="1"/>
  <c r="I391" i="5" s="1"/>
  <c r="G394" i="5"/>
  <c r="H394" i="5" s="1"/>
  <c r="I394" i="5" s="1"/>
  <c r="G392" i="5"/>
  <c r="H392" i="5" s="1"/>
  <c r="J392" i="5" s="1"/>
  <c r="G393" i="5"/>
  <c r="H393" i="5" s="1"/>
  <c r="G388" i="5"/>
  <c r="H388" i="5" s="1"/>
  <c r="J388" i="5" s="1"/>
  <c r="G387" i="5"/>
  <c r="H387" i="5" s="1"/>
  <c r="J387" i="5" s="1"/>
  <c r="G389" i="5"/>
  <c r="H389" i="5" s="1"/>
  <c r="I389" i="5" s="1"/>
  <c r="G390" i="5"/>
  <c r="H390" i="5" s="1"/>
  <c r="J390" i="5" s="1"/>
  <c r="G395" i="5"/>
  <c r="H395" i="5" s="1"/>
  <c r="I395" i="5" s="1"/>
  <c r="G386" i="5"/>
  <c r="H386" i="5" s="1"/>
  <c r="G249" i="5"/>
  <c r="H249" i="5" s="1"/>
  <c r="I249" i="5" s="1"/>
  <c r="G250" i="5"/>
  <c r="H250" i="5" s="1"/>
  <c r="J250" i="5" s="1"/>
  <c r="G251" i="5"/>
  <c r="G252" i="5"/>
  <c r="G246" i="5"/>
  <c r="H246" i="5" s="1"/>
  <c r="I246" i="5" s="1"/>
  <c r="G248" i="5"/>
  <c r="H248" i="5" s="1"/>
  <c r="I248" i="5" s="1"/>
  <c r="G245" i="5"/>
  <c r="H245" i="5" s="1"/>
  <c r="I245" i="5" s="1"/>
  <c r="G244" i="5"/>
  <c r="H244" i="5" s="1"/>
  <c r="I244" i="5" s="1"/>
  <c r="G247" i="5"/>
  <c r="H247" i="5" s="1"/>
  <c r="J247" i="5" s="1"/>
  <c r="G243" i="5"/>
  <c r="G382" i="5"/>
  <c r="H382" i="5" s="1"/>
  <c r="J382" i="5" s="1"/>
  <c r="G383" i="5"/>
  <c r="H383" i="5" s="1"/>
  <c r="G384" i="5"/>
  <c r="H384" i="5" s="1"/>
  <c r="I384" i="5" s="1"/>
  <c r="G380" i="5"/>
  <c r="H380" i="5" s="1"/>
  <c r="J380" i="5" s="1"/>
  <c r="G381" i="5"/>
  <c r="H381" i="5" s="1"/>
  <c r="G374" i="5"/>
  <c r="H374" i="5" s="1"/>
  <c r="G377" i="5"/>
  <c r="H377" i="5" s="1"/>
  <c r="I377" i="5" s="1"/>
  <c r="G376" i="5"/>
  <c r="H376" i="5" s="1"/>
  <c r="J376" i="5" s="1"/>
  <c r="G378" i="5"/>
  <c r="H378" i="5" s="1"/>
  <c r="J378" i="5" s="1"/>
  <c r="G379" i="5"/>
  <c r="H379" i="5" s="1"/>
  <c r="J379" i="5" s="1"/>
  <c r="G375" i="5"/>
  <c r="H375" i="5" s="1"/>
  <c r="I375" i="5" s="1"/>
  <c r="G305" i="5"/>
  <c r="H305" i="5" s="1"/>
  <c r="J305" i="5" s="1"/>
  <c r="G306" i="5"/>
  <c r="H306" i="5" s="1"/>
  <c r="I306" i="5" s="1"/>
  <c r="G307" i="5"/>
  <c r="H307" i="5" s="1"/>
  <c r="I307" i="5" s="1"/>
  <c r="G311" i="5"/>
  <c r="H311" i="5" s="1"/>
  <c r="J311" i="5" s="1"/>
  <c r="G303" i="5"/>
  <c r="H303" i="5" s="1"/>
  <c r="G308" i="5"/>
  <c r="H308" i="5" s="1"/>
  <c r="J308" i="5" s="1"/>
  <c r="G304" i="5"/>
  <c r="H304" i="5" s="1"/>
  <c r="J304" i="5" s="1"/>
  <c r="G309" i="5"/>
  <c r="H309" i="5" s="1"/>
  <c r="I309" i="5" s="1"/>
  <c r="G310" i="5"/>
  <c r="H310" i="5" s="1"/>
  <c r="J310" i="5" s="1"/>
  <c r="G312" i="5"/>
  <c r="H312" i="5" s="1"/>
  <c r="I312" i="5" s="1"/>
  <c r="G410" i="5"/>
  <c r="H410" i="5" s="1"/>
  <c r="I410" i="5" s="1"/>
  <c r="G408" i="5"/>
  <c r="G409" i="5"/>
  <c r="H409" i="5" s="1"/>
  <c r="J409" i="5" s="1"/>
  <c r="G236" i="5"/>
  <c r="H236" i="5" s="1"/>
  <c r="J236" i="5" s="1"/>
  <c r="G237" i="5"/>
  <c r="H237" i="5" s="1"/>
  <c r="I237" i="5" s="1"/>
  <c r="G240" i="5"/>
  <c r="G231" i="5"/>
  <c r="G232" i="5"/>
  <c r="H232" i="5" s="1"/>
  <c r="J232" i="5" s="1"/>
  <c r="G233" i="5"/>
  <c r="H233" i="5" s="1"/>
  <c r="J233" i="5" s="1"/>
  <c r="G234" i="5"/>
  <c r="H234" i="5" s="1"/>
  <c r="J234" i="5" s="1"/>
  <c r="G238" i="5"/>
  <c r="H238" i="5" s="1"/>
  <c r="I238" i="5" s="1"/>
  <c r="G239" i="5"/>
  <c r="G235" i="5"/>
  <c r="H235" i="5" s="1"/>
  <c r="J235" i="5" s="1"/>
  <c r="G288" i="5"/>
  <c r="H288" i="5" s="1"/>
  <c r="I288" i="5" s="1"/>
  <c r="G282" i="5"/>
  <c r="H282" i="5" s="1"/>
  <c r="J282" i="5" s="1"/>
  <c r="G283" i="5"/>
  <c r="H283" i="5" s="1"/>
  <c r="J283" i="5" s="1"/>
  <c r="G284" i="5"/>
  <c r="H284" i="5" s="1"/>
  <c r="I284" i="5" s="1"/>
  <c r="G279" i="5"/>
  <c r="H279" i="5" s="1"/>
  <c r="G287" i="5"/>
  <c r="H287" i="5" s="1"/>
  <c r="J287" i="5" s="1"/>
  <c r="G285" i="5"/>
  <c r="H285" i="5" s="1"/>
  <c r="I285" i="5" s="1"/>
  <c r="G280" i="5"/>
  <c r="H280" i="5" s="1"/>
  <c r="J280" i="5" s="1"/>
  <c r="G281" i="5"/>
  <c r="H281" i="5" s="1"/>
  <c r="J281" i="5" s="1"/>
  <c r="G286" i="5"/>
  <c r="H286" i="5" s="1"/>
  <c r="J286" i="5" s="1"/>
  <c r="G354" i="5"/>
  <c r="H354" i="5" s="1"/>
  <c r="J354" i="5" s="1"/>
  <c r="G355" i="5"/>
  <c r="H355" i="5" s="1"/>
  <c r="J355" i="5" s="1"/>
  <c r="G356" i="5"/>
  <c r="H356" i="5" s="1"/>
  <c r="J356" i="5" s="1"/>
  <c r="G357" i="5"/>
  <c r="H357" i="5" s="1"/>
  <c r="G358" i="5"/>
  <c r="H358" i="5" s="1"/>
  <c r="J358" i="5" s="1"/>
  <c r="G360" i="5"/>
  <c r="H360" i="5" s="1"/>
  <c r="G352" i="5"/>
  <c r="H352" i="5" s="1"/>
  <c r="J352" i="5" s="1"/>
  <c r="G359" i="5"/>
  <c r="H359" i="5" s="1"/>
  <c r="I359" i="5" s="1"/>
  <c r="G350" i="5"/>
  <c r="H350" i="5" s="1"/>
  <c r="G353" i="5"/>
  <c r="H353" i="5" s="1"/>
  <c r="I353" i="5" s="1"/>
  <c r="G351" i="5"/>
  <c r="H351" i="5" s="1"/>
  <c r="J351" i="5" s="1"/>
  <c r="G262" i="5"/>
  <c r="H262" i="5" s="1"/>
  <c r="J262" i="5" s="1"/>
  <c r="G263" i="5"/>
  <c r="G260" i="5"/>
  <c r="H260" i="5" s="1"/>
  <c r="J260" i="5" s="1"/>
  <c r="G261" i="5"/>
  <c r="H261" i="5" s="1"/>
  <c r="G264" i="5"/>
  <c r="G258" i="5"/>
  <c r="H258" i="5" s="1"/>
  <c r="I258" i="5" s="1"/>
  <c r="G259" i="5"/>
  <c r="H259" i="5" s="1"/>
  <c r="J259" i="5" s="1"/>
  <c r="G255" i="5"/>
  <c r="G257" i="5"/>
  <c r="H257" i="5" s="1"/>
  <c r="J257" i="5" s="1"/>
  <c r="G256" i="5"/>
  <c r="H256" i="5" s="1"/>
  <c r="I256" i="5" s="1"/>
  <c r="G315" i="5"/>
  <c r="H315" i="5" s="1"/>
  <c r="G316" i="5"/>
  <c r="H316" i="5" s="1"/>
  <c r="J316" i="5" s="1"/>
  <c r="G317" i="5"/>
  <c r="H317" i="5" s="1"/>
  <c r="J317" i="5" s="1"/>
  <c r="G318" i="5"/>
  <c r="H318" i="5" s="1"/>
  <c r="J318" i="5" s="1"/>
  <c r="G319" i="5"/>
  <c r="H319" i="5" s="1"/>
  <c r="I319" i="5" s="1"/>
  <c r="G322" i="5"/>
  <c r="H322" i="5" s="1"/>
  <c r="I322" i="5" s="1"/>
  <c r="G320" i="5"/>
  <c r="H320" i="5" s="1"/>
  <c r="J320" i="5" s="1"/>
  <c r="G323" i="5"/>
  <c r="H323" i="5" s="1"/>
  <c r="I323" i="5" s="1"/>
  <c r="G324" i="5"/>
  <c r="H324" i="5" s="1"/>
  <c r="I324" i="5" s="1"/>
  <c r="G321" i="5"/>
  <c r="H321" i="5" s="1"/>
  <c r="I321" i="5" s="1"/>
  <c r="G327" i="5"/>
  <c r="H327" i="5" s="1"/>
  <c r="I327" i="5" s="1"/>
  <c r="G328" i="5"/>
  <c r="H328" i="5" s="1"/>
  <c r="I328" i="5" s="1"/>
  <c r="G329" i="5"/>
  <c r="H329" i="5" s="1"/>
  <c r="J329" i="5" s="1"/>
  <c r="G332" i="5"/>
  <c r="H332" i="5" s="1"/>
  <c r="J332" i="5" s="1"/>
  <c r="G331" i="5"/>
  <c r="H331" i="5" s="1"/>
  <c r="J331" i="5" s="1"/>
  <c r="G333" i="5"/>
  <c r="H333" i="5" s="1"/>
  <c r="G335" i="5"/>
  <c r="H335" i="5" s="1"/>
  <c r="J335" i="5" s="1"/>
  <c r="G334" i="5"/>
  <c r="H334" i="5" s="1"/>
  <c r="J334" i="5" s="1"/>
  <c r="G336" i="5"/>
  <c r="H336" i="5" s="1"/>
  <c r="J336" i="5" s="1"/>
  <c r="G330" i="5"/>
  <c r="H330" i="5" s="1"/>
  <c r="J330" i="5" s="1"/>
  <c r="G275" i="5"/>
  <c r="H275" i="5" s="1"/>
  <c r="J275" i="5" s="1"/>
  <c r="G276" i="5"/>
  <c r="H276" i="5" s="1"/>
  <c r="I276" i="5" s="1"/>
  <c r="G271" i="5"/>
  <c r="H271" i="5" s="1"/>
  <c r="J271" i="5" s="1"/>
  <c r="G272" i="5"/>
  <c r="H272" i="5" s="1"/>
  <c r="J272" i="5" s="1"/>
  <c r="G273" i="5"/>
  <c r="H273" i="5" s="1"/>
  <c r="G267" i="5"/>
  <c r="H267" i="5" s="1"/>
  <c r="G269" i="5"/>
  <c r="H269" i="5" s="1"/>
  <c r="J269" i="5" s="1"/>
  <c r="G268" i="5"/>
  <c r="H268" i="5" s="1"/>
  <c r="J268" i="5" s="1"/>
  <c r="G270" i="5"/>
  <c r="H270" i="5" s="1"/>
  <c r="J270" i="5" s="1"/>
  <c r="G274" i="5"/>
  <c r="H274" i="5" s="1"/>
  <c r="J274" i="5" s="1"/>
  <c r="G400" i="5"/>
  <c r="H400" i="5" s="1"/>
  <c r="G402" i="5"/>
  <c r="H402" i="5" s="1"/>
  <c r="J402" i="5" s="1"/>
  <c r="G401" i="5"/>
  <c r="H401" i="5" s="1"/>
  <c r="J401" i="5" s="1"/>
  <c r="G340" i="5"/>
  <c r="H340" i="5" s="1"/>
  <c r="J340" i="5" s="1"/>
  <c r="G341" i="5"/>
  <c r="H341" i="5" s="1"/>
  <c r="J341" i="5" s="1"/>
  <c r="G342" i="5"/>
  <c r="H342" i="5" s="1"/>
  <c r="J342" i="5" s="1"/>
  <c r="G339" i="5"/>
  <c r="H339" i="5" s="1"/>
  <c r="G348" i="5"/>
  <c r="H348" i="5" s="1"/>
  <c r="I348" i="5" s="1"/>
  <c r="G346" i="5"/>
  <c r="H346" i="5" s="1"/>
  <c r="I346" i="5" s="1"/>
  <c r="G343" i="5"/>
  <c r="H343" i="5" s="1"/>
  <c r="I343" i="5" s="1"/>
  <c r="G347" i="5"/>
  <c r="H347" i="5" s="1"/>
  <c r="I347" i="5" s="1"/>
  <c r="G344" i="5"/>
  <c r="H344" i="5" s="1"/>
  <c r="I344" i="5" s="1"/>
  <c r="G345" i="5"/>
  <c r="H345" i="5" s="1"/>
  <c r="G404" i="5"/>
  <c r="H404" i="5" s="1"/>
  <c r="G405" i="5"/>
  <c r="H405" i="5" s="1"/>
  <c r="I405" i="5" s="1"/>
  <c r="G406" i="5"/>
  <c r="H406" i="5" s="1"/>
  <c r="J406" i="5" s="1"/>
  <c r="H111" i="5"/>
  <c r="G66" i="5"/>
  <c r="H66" i="5" s="1"/>
  <c r="G75" i="5"/>
  <c r="G84" i="5"/>
  <c r="G266" i="5"/>
  <c r="G278" i="5"/>
  <c r="G302" i="5"/>
  <c r="H302" i="5" s="1"/>
  <c r="G314" i="5"/>
  <c r="H314" i="5" s="1"/>
  <c r="G326" i="5"/>
  <c r="H326" i="5" s="1"/>
  <c r="G338" i="5"/>
  <c r="H338" i="5" s="1"/>
  <c r="F265" i="5"/>
  <c r="E265" i="5"/>
  <c r="D265" i="5"/>
  <c r="F253" i="5"/>
  <c r="E253" i="5"/>
  <c r="D253" i="5"/>
  <c r="F241" i="5"/>
  <c r="E241" i="5"/>
  <c r="D241" i="5"/>
  <c r="F229" i="5"/>
  <c r="E229" i="5"/>
  <c r="D229" i="5"/>
  <c r="F217" i="5"/>
  <c r="E217" i="5"/>
  <c r="D217" i="5"/>
  <c r="F205" i="5"/>
  <c r="E205" i="5"/>
  <c r="F193" i="5"/>
  <c r="E193" i="5"/>
  <c r="D193" i="5"/>
  <c r="F181" i="5"/>
  <c r="E181" i="5"/>
  <c r="D181" i="5"/>
  <c r="F169" i="5"/>
  <c r="E169" i="5"/>
  <c r="D169" i="5"/>
  <c r="F157" i="5"/>
  <c r="E157" i="5"/>
  <c r="D157" i="5"/>
  <c r="F145" i="5"/>
  <c r="E145" i="5"/>
  <c r="D145" i="5"/>
  <c r="F133" i="5"/>
  <c r="E133" i="5"/>
  <c r="D133" i="5"/>
  <c r="F119" i="5"/>
  <c r="E119" i="5"/>
  <c r="F74" i="5"/>
  <c r="E74" i="5"/>
  <c r="D74" i="5"/>
  <c r="F65" i="5"/>
  <c r="E65" i="5"/>
  <c r="D65" i="5"/>
  <c r="I15" i="5" l="1"/>
  <c r="J15" i="5"/>
  <c r="I19" i="5"/>
  <c r="J19" i="5"/>
  <c r="I17" i="5"/>
  <c r="J17" i="5"/>
  <c r="I13" i="5"/>
  <c r="J13" i="5"/>
  <c r="J18" i="5"/>
  <c r="I18" i="5"/>
  <c r="I16" i="5"/>
  <c r="J16" i="5"/>
  <c r="I14" i="5"/>
  <c r="J14" i="5"/>
  <c r="I12" i="5"/>
  <c r="J12" i="5"/>
  <c r="H415" i="5"/>
  <c r="H403" i="5"/>
  <c r="H407" i="5"/>
  <c r="H337" i="5"/>
  <c r="H158" i="5"/>
  <c r="I158" i="5" s="1"/>
  <c r="G169" i="5"/>
  <c r="H122" i="5"/>
  <c r="H133" i="5" s="1"/>
  <c r="G133" i="5"/>
  <c r="H313" i="5"/>
  <c r="H278" i="5"/>
  <c r="H289" i="5" s="1"/>
  <c r="G289" i="5"/>
  <c r="H266" i="5"/>
  <c r="H277" i="5" s="1"/>
  <c r="G277" i="5"/>
  <c r="H397" i="5"/>
  <c r="H290" i="5"/>
  <c r="H301" i="5" s="1"/>
  <c r="G301" i="5"/>
  <c r="G229" i="5"/>
  <c r="H84" i="5"/>
  <c r="H92" i="5" s="1"/>
  <c r="G92" i="5"/>
  <c r="H75" i="5"/>
  <c r="H83" i="5" s="1"/>
  <c r="G83" i="5"/>
  <c r="G101" i="5"/>
  <c r="J103" i="5"/>
  <c r="I103" i="5"/>
  <c r="J104" i="5"/>
  <c r="I104" i="5"/>
  <c r="J95" i="5"/>
  <c r="I95" i="5"/>
  <c r="J97" i="5"/>
  <c r="I97" i="5"/>
  <c r="J108" i="5"/>
  <c r="I108" i="5"/>
  <c r="J100" i="5"/>
  <c r="I100" i="5"/>
  <c r="G110" i="5"/>
  <c r="H102" i="5"/>
  <c r="I94" i="5"/>
  <c r="J94" i="5"/>
  <c r="J105" i="5"/>
  <c r="I105" i="5"/>
  <c r="J106" i="5"/>
  <c r="I106" i="5"/>
  <c r="J99" i="5"/>
  <c r="I99" i="5"/>
  <c r="J107" i="5"/>
  <c r="I107" i="5"/>
  <c r="J98" i="5"/>
  <c r="I98" i="5"/>
  <c r="J96" i="5"/>
  <c r="I96" i="5"/>
  <c r="H93" i="5"/>
  <c r="H101" i="5" s="1"/>
  <c r="I109" i="5"/>
  <c r="J109" i="5"/>
  <c r="D121" i="5"/>
  <c r="E121" i="5"/>
  <c r="F121" i="5"/>
  <c r="J61" i="5"/>
  <c r="I61" i="5"/>
  <c r="I63" i="5"/>
  <c r="J63" i="5"/>
  <c r="I60" i="5"/>
  <c r="J60" i="5"/>
  <c r="I59" i="5"/>
  <c r="J59" i="5"/>
  <c r="I62" i="5"/>
  <c r="J62" i="5"/>
  <c r="I58" i="5"/>
  <c r="J58" i="5"/>
  <c r="J64" i="5"/>
  <c r="I64" i="5"/>
  <c r="I57" i="5"/>
  <c r="J57" i="5"/>
  <c r="J91" i="5"/>
  <c r="I91" i="5"/>
  <c r="I66" i="5"/>
  <c r="J66" i="5"/>
  <c r="I111" i="5"/>
  <c r="J111" i="5"/>
  <c r="J129" i="5"/>
  <c r="I129" i="5"/>
  <c r="J153" i="5"/>
  <c r="I153" i="5"/>
  <c r="J362" i="5"/>
  <c r="I362" i="5"/>
  <c r="I404" i="5"/>
  <c r="J404" i="5"/>
  <c r="I302" i="5"/>
  <c r="J302" i="5"/>
  <c r="I350" i="5"/>
  <c r="J350" i="5"/>
  <c r="I386" i="5"/>
  <c r="J386" i="5"/>
  <c r="J333" i="5"/>
  <c r="I333" i="5"/>
  <c r="I374" i="5"/>
  <c r="J374" i="5"/>
  <c r="I412" i="5"/>
  <c r="J412" i="5"/>
  <c r="J326" i="5"/>
  <c r="I326" i="5"/>
  <c r="J273" i="5"/>
  <c r="I273" i="5"/>
  <c r="J345" i="5"/>
  <c r="I345" i="5"/>
  <c r="I314" i="5"/>
  <c r="J314" i="5"/>
  <c r="I400" i="5"/>
  <c r="J400" i="5"/>
  <c r="J403" i="5" s="1"/>
  <c r="J369" i="5"/>
  <c r="I369" i="5"/>
  <c r="I338" i="5"/>
  <c r="J338" i="5"/>
  <c r="J261" i="5"/>
  <c r="I261" i="5"/>
  <c r="J357" i="5"/>
  <c r="I357" i="5"/>
  <c r="J381" i="5"/>
  <c r="I381" i="5"/>
  <c r="J393" i="5"/>
  <c r="I393" i="5"/>
  <c r="J297" i="5"/>
  <c r="I297" i="5"/>
  <c r="J225" i="5"/>
  <c r="I225" i="5"/>
  <c r="I31" i="5"/>
  <c r="J31" i="5"/>
  <c r="J405" i="5"/>
  <c r="J300" i="5"/>
  <c r="I299" i="5"/>
  <c r="J375" i="5"/>
  <c r="J372" i="5"/>
  <c r="I372" i="5"/>
  <c r="J360" i="5"/>
  <c r="I360" i="5"/>
  <c r="I51" i="5"/>
  <c r="I37" i="5"/>
  <c r="J36" i="5"/>
  <c r="J284" i="5"/>
  <c r="J343" i="5"/>
  <c r="I185" i="5"/>
  <c r="I166" i="5"/>
  <c r="I172" i="5"/>
  <c r="I304" i="5"/>
  <c r="J127" i="5"/>
  <c r="I45" i="5"/>
  <c r="I334" i="5"/>
  <c r="J328" i="5"/>
  <c r="J319" i="5"/>
  <c r="I90" i="5"/>
  <c r="I139" i="5"/>
  <c r="I201" i="5"/>
  <c r="J151" i="5"/>
  <c r="I177" i="5"/>
  <c r="I150" i="5"/>
  <c r="I33" i="5"/>
  <c r="J221" i="5"/>
  <c r="I209" i="5"/>
  <c r="I53" i="5"/>
  <c r="I149" i="5"/>
  <c r="J322" i="5"/>
  <c r="I148" i="5"/>
  <c r="J173" i="5"/>
  <c r="I72" i="5"/>
  <c r="J35" i="5"/>
  <c r="I161" i="5"/>
  <c r="I69" i="5"/>
  <c r="I282" i="5"/>
  <c r="I402" i="5"/>
  <c r="I54" i="5"/>
  <c r="I370" i="5"/>
  <c r="I222" i="5"/>
  <c r="I286" i="5"/>
  <c r="I71" i="5"/>
  <c r="J175" i="5"/>
  <c r="I24" i="5"/>
  <c r="I262" i="5"/>
  <c r="J113" i="5"/>
  <c r="I305" i="5"/>
  <c r="J198" i="5"/>
  <c r="J118" i="5"/>
  <c r="I365" i="5"/>
  <c r="J258" i="5"/>
  <c r="J197" i="5"/>
  <c r="J162" i="5"/>
  <c r="I259" i="5"/>
  <c r="I358" i="5"/>
  <c r="J307" i="5"/>
  <c r="J249" i="5"/>
  <c r="I186" i="5"/>
  <c r="I308" i="5"/>
  <c r="J244" i="5"/>
  <c r="I364" i="5"/>
  <c r="I257" i="5"/>
  <c r="I196" i="5"/>
  <c r="I80" i="5"/>
  <c r="I342" i="5"/>
  <c r="I232" i="5"/>
  <c r="J285" i="5"/>
  <c r="I52" i="5"/>
  <c r="I220" i="5"/>
  <c r="I189" i="5"/>
  <c r="I174" i="5"/>
  <c r="J25" i="5"/>
  <c r="I187" i="5"/>
  <c r="I281" i="5"/>
  <c r="J410" i="5"/>
  <c r="I318" i="5"/>
  <c r="I296" i="5"/>
  <c r="I280" i="5"/>
  <c r="J117" i="5"/>
  <c r="I87" i="5"/>
  <c r="I68" i="5"/>
  <c r="I390" i="5"/>
  <c r="J346" i="5"/>
  <c r="I295" i="5"/>
  <c r="I199" i="5"/>
  <c r="I154" i="5"/>
  <c r="I116" i="5"/>
  <c r="J306" i="5"/>
  <c r="J208" i="5"/>
  <c r="I382" i="5"/>
  <c r="J344" i="5"/>
  <c r="I317" i="5"/>
  <c r="I268" i="5"/>
  <c r="I178" i="5"/>
  <c r="I114" i="5"/>
  <c r="J73" i="5"/>
  <c r="J377" i="5"/>
  <c r="J130" i="5"/>
  <c r="I320" i="5"/>
  <c r="I352" i="5"/>
  <c r="I250" i="5"/>
  <c r="I283" i="5"/>
  <c r="J223" i="5"/>
  <c r="J82" i="5"/>
  <c r="I247" i="5"/>
  <c r="I125" i="5"/>
  <c r="J248" i="5"/>
  <c r="J164" i="5"/>
  <c r="I160" i="5"/>
  <c r="J141" i="5"/>
  <c r="I89" i="5"/>
  <c r="I44" i="5"/>
  <c r="I34" i="5"/>
  <c r="J391" i="5"/>
  <c r="J124" i="5"/>
  <c r="J88" i="5"/>
  <c r="J226" i="5"/>
  <c r="J140" i="5"/>
  <c r="J70" i="5"/>
  <c r="I43" i="5"/>
  <c r="I27" i="5"/>
  <c r="I128" i="5"/>
  <c r="I77" i="5"/>
  <c r="I414" i="5"/>
  <c r="I341" i="5"/>
  <c r="J165" i="5"/>
  <c r="I380" i="5"/>
  <c r="J353" i="5"/>
  <c r="I332" i="5"/>
  <c r="J237" i="5"/>
  <c r="I213" i="5"/>
  <c r="I202" i="5"/>
  <c r="I142" i="5"/>
  <c r="I55" i="5"/>
  <c r="J245" i="5"/>
  <c r="J210" i="5"/>
  <c r="I86" i="5"/>
  <c r="I42" i="5"/>
  <c r="I28" i="5"/>
  <c r="J41" i="5"/>
  <c r="I379" i="5"/>
  <c r="I292" i="5"/>
  <c r="J246" i="5"/>
  <c r="I233" i="5"/>
  <c r="I368" i="5"/>
  <c r="I331" i="5"/>
  <c r="I274" i="5"/>
  <c r="I260" i="5"/>
  <c r="I356" i="5"/>
  <c r="I200" i="5"/>
  <c r="I115" i="5"/>
  <c r="J389" i="5"/>
  <c r="I367" i="5"/>
  <c r="I330" i="5"/>
  <c r="I316" i="5"/>
  <c r="I294" i="5"/>
  <c r="I235" i="5"/>
  <c r="I388" i="5"/>
  <c r="J309" i="5"/>
  <c r="I234" i="5"/>
  <c r="J293" i="5"/>
  <c r="I355" i="5"/>
  <c r="I79" i="5"/>
  <c r="I366" i="5"/>
  <c r="I329" i="5"/>
  <c r="I310" i="5"/>
  <c r="J298" i="5"/>
  <c r="I270" i="5"/>
  <c r="J126" i="5"/>
  <c r="I50" i="5"/>
  <c r="I32" i="5"/>
  <c r="I406" i="5"/>
  <c r="I392" i="5"/>
  <c r="I224" i="5"/>
  <c r="I176" i="5"/>
  <c r="I78" i="5"/>
  <c r="I340" i="5"/>
  <c r="J256" i="5"/>
  <c r="I152" i="5"/>
  <c r="I46" i="5"/>
  <c r="G407" i="5"/>
  <c r="I354" i="5"/>
  <c r="I211" i="5"/>
  <c r="I378" i="5"/>
  <c r="I269" i="5"/>
  <c r="J238" i="5"/>
  <c r="I184" i="5"/>
  <c r="I138" i="5"/>
  <c r="J394" i="5"/>
  <c r="I271" i="5"/>
  <c r="J321" i="5"/>
  <c r="I272" i="5"/>
  <c r="I137" i="5"/>
  <c r="I214" i="5"/>
  <c r="I190" i="5"/>
  <c r="I163" i="5"/>
  <c r="J136" i="5"/>
  <c r="I81" i="5"/>
  <c r="I26" i="5"/>
  <c r="I376" i="5"/>
  <c r="I236" i="5"/>
  <c r="I212" i="5"/>
  <c r="I188" i="5"/>
  <c r="G20" i="5"/>
  <c r="J131" i="5"/>
  <c r="I159" i="5"/>
  <c r="I112" i="5"/>
  <c r="I132" i="5"/>
  <c r="I123" i="5"/>
  <c r="J167" i="5"/>
  <c r="J168" i="5"/>
  <c r="J67" i="5"/>
  <c r="I49" i="5"/>
  <c r="I401" i="5"/>
  <c r="I39" i="5"/>
  <c r="I85" i="5"/>
  <c r="I409" i="5"/>
  <c r="I387" i="5"/>
  <c r="I351" i="5"/>
  <c r="J327" i="5"/>
  <c r="J363" i="5"/>
  <c r="J312" i="5"/>
  <c r="J395" i="5"/>
  <c r="J413" i="5"/>
  <c r="I311" i="5"/>
  <c r="J288" i="5"/>
  <c r="I287" i="5"/>
  <c r="I336" i="5"/>
  <c r="J371" i="5"/>
  <c r="I335" i="5"/>
  <c r="J323" i="5"/>
  <c r="I396" i="5"/>
  <c r="J384" i="5"/>
  <c r="J359" i="5"/>
  <c r="I275" i="5"/>
  <c r="H361" i="5"/>
  <c r="G415" i="5"/>
  <c r="G385" i="5"/>
  <c r="H385" i="5"/>
  <c r="H408" i="5"/>
  <c r="H411" i="5" s="1"/>
  <c r="G411" i="5"/>
  <c r="G361" i="5"/>
  <c r="H373" i="5"/>
  <c r="J324" i="5"/>
  <c r="G373" i="5"/>
  <c r="G403" i="5"/>
  <c r="G397" i="5"/>
  <c r="J383" i="5"/>
  <c r="I383" i="5"/>
  <c r="G38" i="5"/>
  <c r="I30" i="5"/>
  <c r="J276" i="5"/>
  <c r="H38" i="5"/>
  <c r="J38" i="5" s="1"/>
  <c r="J347" i="5"/>
  <c r="I40" i="5"/>
  <c r="I76" i="5"/>
  <c r="I48" i="5"/>
  <c r="G337" i="5"/>
  <c r="G313" i="5"/>
  <c r="G325" i="5"/>
  <c r="J348" i="5"/>
  <c r="G349" i="5"/>
  <c r="G74" i="5"/>
  <c r="G65" i="5"/>
  <c r="G56" i="5"/>
  <c r="G47" i="5"/>
  <c r="J339" i="5"/>
  <c r="I339" i="5"/>
  <c r="H349" i="5"/>
  <c r="J315" i="5"/>
  <c r="I315" i="5"/>
  <c r="H325" i="5"/>
  <c r="J303" i="5"/>
  <c r="I303" i="5"/>
  <c r="J291" i="5"/>
  <c r="I291" i="5"/>
  <c r="J279" i="5"/>
  <c r="I279" i="5"/>
  <c r="J267" i="5"/>
  <c r="I267" i="5"/>
  <c r="G119" i="5"/>
  <c r="H231" i="5"/>
  <c r="J231" i="5" s="1"/>
  <c r="H240" i="5"/>
  <c r="J240" i="5" s="1"/>
  <c r="H239" i="5"/>
  <c r="J239" i="5" s="1"/>
  <c r="G230" i="5"/>
  <c r="G241" i="5" s="1"/>
  <c r="G254" i="5"/>
  <c r="G265" i="5" s="1"/>
  <c r="H264" i="5"/>
  <c r="J264" i="5" s="1"/>
  <c r="H255" i="5"/>
  <c r="J255" i="5" s="1"/>
  <c r="H263" i="5"/>
  <c r="I263" i="5" s="1"/>
  <c r="H243" i="5"/>
  <c r="J243" i="5" s="1"/>
  <c r="H251" i="5"/>
  <c r="J251" i="5" s="1"/>
  <c r="H252" i="5"/>
  <c r="I252" i="5" s="1"/>
  <c r="G242" i="5"/>
  <c r="G253" i="5" s="1"/>
  <c r="G29" i="5"/>
  <c r="H195" i="5"/>
  <c r="I195" i="5" s="1"/>
  <c r="H203" i="5"/>
  <c r="I203" i="5" s="1"/>
  <c r="H204" i="5"/>
  <c r="J204" i="5" s="1"/>
  <c r="G194" i="5"/>
  <c r="H227" i="5"/>
  <c r="H219" i="5"/>
  <c r="J219" i="5" s="1"/>
  <c r="H228" i="5"/>
  <c r="J228" i="5" s="1"/>
  <c r="H135" i="5"/>
  <c r="J135" i="5" s="1"/>
  <c r="H143" i="5"/>
  <c r="I143" i="5" s="1"/>
  <c r="H144" i="5"/>
  <c r="I144" i="5" s="1"/>
  <c r="G134" i="5"/>
  <c r="G145" i="5" s="1"/>
  <c r="H156" i="5"/>
  <c r="G146" i="5"/>
  <c r="G157" i="5" s="1"/>
  <c r="H147" i="5"/>
  <c r="J147" i="5" s="1"/>
  <c r="H155" i="5"/>
  <c r="I155" i="5" s="1"/>
  <c r="G206" i="5"/>
  <c r="H207" i="5"/>
  <c r="I207" i="5" s="1"/>
  <c r="H215" i="5"/>
  <c r="J215" i="5" s="1"/>
  <c r="H216" i="5"/>
  <c r="J216" i="5" s="1"/>
  <c r="H171" i="5"/>
  <c r="I171" i="5" s="1"/>
  <c r="H179" i="5"/>
  <c r="J179" i="5" s="1"/>
  <c r="H180" i="5"/>
  <c r="J180" i="5" s="1"/>
  <c r="G170" i="5"/>
  <c r="G181" i="5" s="1"/>
  <c r="H183" i="5"/>
  <c r="J183" i="5" s="1"/>
  <c r="G182" i="5"/>
  <c r="G193" i="5" s="1"/>
  <c r="H192" i="5"/>
  <c r="I192" i="5" s="1"/>
  <c r="H191" i="5"/>
  <c r="J191" i="5" s="1"/>
  <c r="F56" i="5"/>
  <c r="E56" i="5"/>
  <c r="D56" i="5"/>
  <c r="F47" i="5"/>
  <c r="E47" i="5"/>
  <c r="D47" i="5"/>
  <c r="F38" i="5"/>
  <c r="E38" i="5"/>
  <c r="D38" i="5"/>
  <c r="F29" i="5"/>
  <c r="E29" i="5"/>
  <c r="D29" i="5"/>
  <c r="F20" i="5"/>
  <c r="E20" i="5"/>
  <c r="B16" i="9"/>
  <c r="B15" i="9"/>
  <c r="B14" i="9"/>
  <c r="B13" i="9"/>
  <c r="B12" i="9"/>
  <c r="H23" i="5"/>
  <c r="H22" i="5"/>
  <c r="I22" i="5" s="1"/>
  <c r="H21" i="5"/>
  <c r="J122" i="5" l="1"/>
  <c r="J133" i="5" s="1"/>
  <c r="J119" i="5"/>
  <c r="I407" i="5"/>
  <c r="J290" i="5"/>
  <c r="J301" i="5" s="1"/>
  <c r="I290" i="5"/>
  <c r="I301" i="5" s="1"/>
  <c r="I361" i="5"/>
  <c r="J266" i="5"/>
  <c r="J277" i="5" s="1"/>
  <c r="I313" i="5"/>
  <c r="I122" i="5"/>
  <c r="I133" i="5" s="1"/>
  <c r="H194" i="5"/>
  <c r="G205" i="5"/>
  <c r="I415" i="5"/>
  <c r="J373" i="5"/>
  <c r="J325" i="5"/>
  <c r="I325" i="5"/>
  <c r="I169" i="5"/>
  <c r="J397" i="5"/>
  <c r="I397" i="5"/>
  <c r="J361" i="5"/>
  <c r="I119" i="5"/>
  <c r="J349" i="5"/>
  <c r="I266" i="5"/>
  <c r="I277" i="5" s="1"/>
  <c r="J313" i="5"/>
  <c r="I349" i="5"/>
  <c r="I278" i="5"/>
  <c r="I289" i="5" s="1"/>
  <c r="I337" i="5"/>
  <c r="J407" i="5"/>
  <c r="J278" i="5"/>
  <c r="J289" i="5" s="1"/>
  <c r="J337" i="5"/>
  <c r="I74" i="5"/>
  <c r="J158" i="5"/>
  <c r="J169" i="5" s="1"/>
  <c r="H169" i="5"/>
  <c r="J415" i="5"/>
  <c r="I373" i="5"/>
  <c r="H206" i="5"/>
  <c r="J206" i="5" s="1"/>
  <c r="G217" i="5"/>
  <c r="J385" i="5"/>
  <c r="I403" i="5"/>
  <c r="I385" i="5"/>
  <c r="G399" i="5"/>
  <c r="I75" i="5"/>
  <c r="I83" i="5" s="1"/>
  <c r="E11" i="5"/>
  <c r="E9" i="5" s="1"/>
  <c r="F11" i="5"/>
  <c r="F9" i="5" s="1"/>
  <c r="B26" i="4" s="1"/>
  <c r="D11" i="5"/>
  <c r="D9" i="5" s="1"/>
  <c r="G11" i="5"/>
  <c r="J75" i="5"/>
  <c r="J83" i="5" s="1"/>
  <c r="I84" i="5"/>
  <c r="I92" i="5" s="1"/>
  <c r="J84" i="5"/>
  <c r="J92" i="5" s="1"/>
  <c r="J102" i="5"/>
  <c r="I102" i="5"/>
  <c r="I110" i="5" s="1"/>
  <c r="H110" i="5"/>
  <c r="J110" i="5" s="1"/>
  <c r="J93" i="5"/>
  <c r="J101" i="5" s="1"/>
  <c r="I93" i="5"/>
  <c r="I101" i="5" s="1"/>
  <c r="I408" i="5"/>
  <c r="I411" i="5" s="1"/>
  <c r="J408" i="5"/>
  <c r="J411" i="5" s="1"/>
  <c r="I38" i="5"/>
  <c r="H399" i="5"/>
  <c r="H47" i="5"/>
  <c r="J47" i="5" s="1"/>
  <c r="H74" i="5"/>
  <c r="J74" i="5" s="1"/>
  <c r="H65" i="5"/>
  <c r="J65" i="5" s="1"/>
  <c r="H56" i="5"/>
  <c r="I239" i="5"/>
  <c r="I231" i="5"/>
  <c r="J263" i="5"/>
  <c r="I255" i="5"/>
  <c r="H230" i="5"/>
  <c r="H241" i="5" s="1"/>
  <c r="H242" i="5"/>
  <c r="H253" i="5" s="1"/>
  <c r="I264" i="5"/>
  <c r="H254" i="5"/>
  <c r="H265" i="5" s="1"/>
  <c r="I228" i="5"/>
  <c r="I204" i="5"/>
  <c r="I191" i="5"/>
  <c r="J203" i="5"/>
  <c r="H182" i="5"/>
  <c r="H193" i="5" s="1"/>
  <c r="H146" i="5"/>
  <c r="H157" i="5" s="1"/>
  <c r="J155" i="5"/>
  <c r="H170" i="5"/>
  <c r="H181" i="5" s="1"/>
  <c r="H134" i="5"/>
  <c r="H145" i="5" s="1"/>
  <c r="J192" i="5"/>
  <c r="J171" i="5"/>
  <c r="I183" i="5"/>
  <c r="I147" i="5"/>
  <c r="H218" i="5"/>
  <c r="H229" i="5" s="1"/>
  <c r="I216" i="5"/>
  <c r="J252" i="5"/>
  <c r="I179" i="5"/>
  <c r="J207" i="5"/>
  <c r="I227" i="5"/>
  <c r="J227" i="5"/>
  <c r="I243" i="5"/>
  <c r="I180" i="5"/>
  <c r="H119" i="5"/>
  <c r="I251" i="5"/>
  <c r="I240" i="5"/>
  <c r="I219" i="5"/>
  <c r="I135" i="5"/>
  <c r="J156" i="5"/>
  <c r="J143" i="5"/>
  <c r="J144" i="5"/>
  <c r="I156" i="5"/>
  <c r="I215" i="5"/>
  <c r="J195" i="5"/>
  <c r="I21" i="5"/>
  <c r="J21" i="5"/>
  <c r="J23" i="5"/>
  <c r="I23" i="5"/>
  <c r="H20" i="5"/>
  <c r="H29" i="5"/>
  <c r="J22" i="5"/>
  <c r="E6" i="5" l="1"/>
  <c r="C5" i="9"/>
  <c r="J217" i="5"/>
  <c r="J194" i="5"/>
  <c r="J205" i="5" s="1"/>
  <c r="H205" i="5"/>
  <c r="I206" i="5"/>
  <c r="I217" i="5" s="1"/>
  <c r="H217" i="5"/>
  <c r="I194" i="5"/>
  <c r="I205" i="5" s="1"/>
  <c r="H11" i="5"/>
  <c r="G121" i="5"/>
  <c r="G9" i="5" s="1"/>
  <c r="B28" i="4" s="1"/>
  <c r="I146" i="5"/>
  <c r="I157" i="5" s="1"/>
  <c r="J146" i="5"/>
  <c r="J157" i="5" s="1"/>
  <c r="I134" i="5"/>
  <c r="I145" i="5" s="1"/>
  <c r="J134" i="5"/>
  <c r="J145" i="5" s="1"/>
  <c r="I254" i="5"/>
  <c r="I265" i="5" s="1"/>
  <c r="J254" i="5"/>
  <c r="J265" i="5" s="1"/>
  <c r="I242" i="5"/>
  <c r="I253" i="5" s="1"/>
  <c r="J242" i="5"/>
  <c r="J253" i="5" s="1"/>
  <c r="I230" i="5"/>
  <c r="I241" i="5" s="1"/>
  <c r="J230" i="5"/>
  <c r="J241" i="5" s="1"/>
  <c r="I218" i="5"/>
  <c r="I229" i="5" s="1"/>
  <c r="J218" i="5"/>
  <c r="J229" i="5" s="1"/>
  <c r="B27" i="4"/>
  <c r="J56" i="5"/>
  <c r="J399" i="5"/>
  <c r="I399" i="5"/>
  <c r="I47" i="5"/>
  <c r="I56" i="5"/>
  <c r="I65" i="5"/>
  <c r="J170" i="5"/>
  <c r="J181" i="5" s="1"/>
  <c r="I170" i="5"/>
  <c r="I181" i="5" s="1"/>
  <c r="J182" i="5"/>
  <c r="J193" i="5" s="1"/>
  <c r="I182" i="5"/>
  <c r="I193" i="5" s="1"/>
  <c r="I29" i="5"/>
  <c r="I20" i="5"/>
  <c r="J20" i="5"/>
  <c r="J29" i="5"/>
  <c r="J11" i="5" l="1"/>
  <c r="I11" i="5"/>
  <c r="H121" i="5"/>
  <c r="H9" i="5" s="1"/>
  <c r="C6" i="9" s="1"/>
  <c r="C7" i="9" s="1"/>
  <c r="J121" i="5" l="1"/>
  <c r="J9" i="5" s="1"/>
  <c r="I121" i="5"/>
  <c r="I9"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<sst xmlns="http://schemas.openxmlformats.org/spreadsheetml/2006/main" count="726" uniqueCount="275">
  <si>
    <t>Pirkimo dokumentai</t>
  </si>
  <si>
    <t>Planuojamas</t>
  </si>
  <si>
    <t>Sąskaitų apmokėjimo</t>
  </si>
  <si>
    <t>2.5.3.1.1.3.</t>
  </si>
  <si>
    <t>Sutartis</t>
  </si>
  <si>
    <t>Vykdomas</t>
  </si>
  <si>
    <t>Išlaidų kompensavimo</t>
  </si>
  <si>
    <t>2.5.3.2.1.3.</t>
  </si>
  <si>
    <t>Sąskaita</t>
  </si>
  <si>
    <t>Įvykdytas</t>
  </si>
  <si>
    <t>Aktas</t>
  </si>
  <si>
    <t>Nebevykdomas</t>
  </si>
  <si>
    <t>Kiti dokumentai</t>
  </si>
  <si>
    <t>KAS</t>
  </si>
  <si>
    <t>Miegmaišiai ir (arba) patalynės komplektai</t>
  </si>
  <si>
    <t>Asmens higienos ir sanitar. priemonės</t>
  </si>
  <si>
    <t>Kėdės ir (arba) suolai</t>
  </si>
  <si>
    <t>Baldai daiktams susidėti</t>
  </si>
  <si>
    <t>Elektros generatoriai (įskaitant jų montavimo ir prijungimo darbus)</t>
  </si>
  <si>
    <t>Pirmosios pagalbos rinkiniai</t>
  </si>
  <si>
    <t>FFP3 respiratoriai</t>
  </si>
  <si>
    <t>EP</t>
  </si>
  <si>
    <t>Vienkartiniai kombinezonai su gobtuvu</t>
  </si>
  <si>
    <t>Antbačiai poromis</t>
  </si>
  <si>
    <t xml:space="preserve">Vienkartinės pirštinės (poros) </t>
  </si>
  <si>
    <t>Apsauginiai akiniai</t>
  </si>
  <si>
    <t>Nešiojamasis kompiuteris su interneto ryšio galimybe</t>
  </si>
  <si>
    <t>Spausdintuvas</t>
  </si>
  <si>
    <t>Mobilusis telefonas su fotografavimo ir filmavimo galimybe</t>
  </si>
  <si>
    <t>Nešiojamoji radijo ryšio stotelė</t>
  </si>
  <si>
    <t>Ryškiaspalvė liemenė su atšvaitais</t>
  </si>
  <si>
    <t>Dujokaukės su 2 universaliais filtrais</t>
  </si>
  <si>
    <t>Savanoriškai veiklai atlikti reikalingos priemonės ir (ar) spec. drabužiai</t>
  </si>
  <si>
    <t>NVO</t>
  </si>
  <si>
    <t xml:space="preserve">NVO pajėgų narių mokymas </t>
  </si>
  <si>
    <t xml:space="preserve">NVO pajėgų narių savanoriškas draudimas </t>
  </si>
  <si>
    <t>VEIKLOS ATASKAITOS PILDYMO EIGA</t>
  </si>
  <si>
    <t>SPALVŲ REIKŠMĖS</t>
  </si>
  <si>
    <t>Balta</t>
  </si>
  <si>
    <t>Excel laukeliai, kuriuos pildo projekto vykdytojas / partneris.</t>
  </si>
  <si>
    <t>Žalia</t>
  </si>
  <si>
    <t>Automatiškai pagal įvestas excel formas apskaičiuojami laukeliai – pildyti nereikia.</t>
  </si>
  <si>
    <t>Raudona</t>
  </si>
  <si>
    <t xml:space="preserve">Raudona laukelio spalva reiškia, kad įrašyta suma viršija sutarties limitą / nesutampa sumos / netiksli data pan. – reikalingas patikrinimas. Teikiamoje veiklos ataskaitoje raudonų excel laukelių negali būti. </t>
  </si>
  <si>
    <t>Pilka</t>
  </si>
  <si>
    <t xml:space="preserve">Įvestos sąvokos, informacija - nieko pildyti / keisti nereikia. </t>
  </si>
  <si>
    <t>VEIKLOS ATASKATOS PILDYMAS</t>
  </si>
  <si>
    <t>I. Bendroji dalis</t>
  </si>
  <si>
    <t>Užpildomi projekto duomenys, vykdytojas, terminai.
Sumos įkeliamos automatiškai iš kitų veiklos ataskaitos skyrių.</t>
  </si>
  <si>
    <t>I. Sąrašas</t>
  </si>
  <si>
    <t>II. Viešinimas</t>
  </si>
  <si>
    <t>2.1. lentelėje užpildoma projekto vykdytojo ir partnerių viešinimo informacija (pildomas 3 stulpelis).</t>
  </si>
  <si>
    <t>II. Veiklos</t>
  </si>
  <si>
    <t>2.2. lentelėje pildomi 4-6 ir 11-12 stulpeliai. 1-3 stulpelių ir 7-10 stulpelių informacija įkeliama automatiškai iš kitų veiklos ataskaitos skyrių.</t>
  </si>
  <si>
    <t>III. Išlaidos</t>
  </si>
  <si>
    <t>Kiekvienai sutarčiai / sąskaitai / aktui / kitiems dokumentams užpildoma nauja eilutė. Iš sąrašų pasirenkamos KAS, evakavimo punktai, NVO ir priemonės.
Užpildžius III skyrių, II.Veiklos 2.2. lentelės 7-10 stulpeliuose sumos persiskaičiuoja automatiškai. 
SVARBU: 3.1. lentelėje kiekvienai išlaidų kategorijai būtina pasirinkti KAS, evakavimo punkto, NVO pavadinimą ir priemonę iš sąrašo.</t>
  </si>
  <si>
    <t>IV. Rodikliai</t>
  </si>
  <si>
    <t>V. Galutinė</t>
  </si>
  <si>
    <t>Šis skyrius pildomas tik teikiant galutinę veiklos ataskaitą.</t>
  </si>
  <si>
    <t>SVARBU</t>
  </si>
  <si>
    <t>KAS, evakavimo punkto, NVO / partnerių skaičius</t>
  </si>
  <si>
    <t>Eilučių įterpimas (III lapas)</t>
  </si>
  <si>
    <t>Pritrūkus eilučių, spauskite dešiniu pelės mygtuku ant eilutės Nr. → "Įterpti eilutę" (angl. "Insert"). Įterpti naujas eilutes galima tik III. Išlaidos skyriuje.</t>
  </si>
  <si>
    <t>Priemonių sąrašas</t>
  </si>
  <si>
    <t>2.2. lentelės 3 stulpelyje nurodytų priemonių pavadinimai yra sutrumpinti dėl patogesnio veiklos ataskaitos pildymo. Tikslūs pavadinimai yra nurodyti Ketvirtojo projektų finansavimo sąlygų aprašo 13. p.  (Civilinės saugos stiprinimo ir plėtros programos pažangos priemonės Nr. 07-019-10-04-01 „Stiprinti pasirengimą valdyti krizes ir ekstremaliąsias situacijas ir šalinti jų padarinius“ aprašo 5 priedas).</t>
  </si>
  <si>
    <t>Išlaidų ekonominės klasifikacijos kodai</t>
  </si>
  <si>
    <t>Veiklos ataskaitoje II. Veiklos ir III. Išlaidos naudojami šie išlaidų ekonominės klasifikacijos kodai: 2.5.3.1.1.3. „Kitos dotacijos vietos valdžios sektoriaus subjektams einamosioms išlaidoms apmokėti“ ir 2.5.3.2.1.3. „Kitos dotacijos vietos valdžios sektoriaus subjektams turtui įsigyti“.</t>
  </si>
  <si>
    <t>IŠLAIDŲ PAGRINDIMO DOKUMENTŲ SĄRAŠAS (pasirenkami III skyriaus 6 stulpelyje):</t>
  </si>
  <si>
    <t>Dokumento tipas:</t>
  </si>
  <si>
    <t>Pavyzdžiai:</t>
  </si>
  <si>
    <t>Pirkimo sutartis ir jos priedai arba tiekėjo apklausos pažyma, jei pirkimo sutartis sudaroma žodžiu.</t>
  </si>
  <si>
    <t>Darbų, prekių ar paslaugų pirkimo–pardavimo sutartis.</t>
  </si>
  <si>
    <t>PVM sąskaita faktūra, sąskaita faktūra ar lygiavertis įrodomasis dokumentas, išankstinio apmokėjimo sąskaita.</t>
  </si>
  <si>
    <t>Perdavimo–priėmimo aktas ir pan.</t>
  </si>
  <si>
    <t>Statybos užbaigimo aktas, deklaracija, darbų sąmatos, techninės priežiūros ataskaita, statybos projektas ir kiti.</t>
  </si>
  <si>
    <t>VALSTYBĖS GYNYBOS FONDO LĖŠOMIS FINANSUOJAMO PROJEKTO VEIKLOS ATASKAITA</t>
  </si>
  <si>
    <t xml:space="preserve">  I SKYRIUS
1.1. BENDROJI DALIS</t>
  </si>
  <si>
    <t>Veiklos ataskaitos (VA) parengimo data:</t>
  </si>
  <si>
    <t>VA numeris:</t>
  </si>
  <si>
    <t>VA tipas (tarpinė / galutinė) - pasirinkti iš sąrašo:</t>
  </si>
  <si>
    <t>Ataskaitinio laikotarpio pradžia:</t>
  </si>
  <si>
    <t>Ataskaitinio laikotarpio pabaiga:</t>
  </si>
  <si>
    <t>Projekto veiklos pavadinimas:</t>
  </si>
  <si>
    <t xml:space="preserve">Civilinės saugos projektų rėmimas, stiprinant prevenciją, parengtį ir apsirūpinimą būtinų priemonių atsargomis </t>
  </si>
  <si>
    <t>Pažangos priemonės veiklos (poveiklės) numeris:</t>
  </si>
  <si>
    <t>Pažangos priemonės Nr. 07-019-10-04-01 veikla Nr. 2</t>
  </si>
  <si>
    <t>Poveiklė Nr. 1 (pasirinkti):</t>
  </si>
  <si>
    <t>Pasirengimas evakuojamus gyventojus laikinai apgyvendinti kolektyvinės apsaugos statiniuose (KAS)</t>
  </si>
  <si>
    <t>Poveiklė Nr. 2 (pasirinkti):</t>
  </si>
  <si>
    <t>Gyventojų evakavimo punktų darbuotojų aprūpinimas darbo priemonėmis</t>
  </si>
  <si>
    <t>Poveiklė Nr. 3 (pasirinkti):</t>
  </si>
  <si>
    <t>Nevyriausybinių organizacijų (NVO), kurioms numatytos užduotys evakuojant gyventojus, pajėgumų stiprinimas</t>
  </si>
  <si>
    <t>Projekto duomenys</t>
  </si>
  <si>
    <t>Projekto pavadinimas:</t>
  </si>
  <si>
    <t>Projekto kodas:</t>
  </si>
  <si>
    <t>Projekto vykdytojas</t>
  </si>
  <si>
    <t>Pavadinimas:</t>
  </si>
  <si>
    <t>Juridinio asmens kodas:</t>
  </si>
  <si>
    <t>Sąskaita, į kurią pervedamos tinkamos finansuoti lėšos:</t>
  </si>
  <si>
    <t>Išlaidų suvestinė</t>
  </si>
  <si>
    <t>Projekto tinkamų finansuoti išlaidų suma (iš Sutarties 4.1. p.), Eur:</t>
  </si>
  <si>
    <t>Bendra patirtų tinkamų finansuoti išlaidų suma nuo projekto pradžios iki šios VA pateikimo pradžios, Eur:</t>
  </si>
  <si>
    <t>Patirtų tinkamų finansuoti išlaidų dalis nuo projekto pradžios iki šios VA pateikimo pradžios, proc.:</t>
  </si>
  <si>
    <t>Patirtų tinkamų finansuoti išlaidų suma VA ataskaitiniu laikotarpiu, Eur:</t>
  </si>
  <si>
    <t>Partneriai  (jei nėra – palikite tuščia)</t>
  </si>
  <si>
    <t>Partneris Nr. 1</t>
  </si>
  <si>
    <t>Kodas:</t>
  </si>
  <si>
    <t>Pirkimų statusas:</t>
  </si>
  <si>
    <t>Partneris Nr. 2</t>
  </si>
  <si>
    <t>Partneris Nr. 3</t>
  </si>
  <si>
    <t>Partneris Nr. 4</t>
  </si>
  <si>
    <t>Partneris Nr. 5</t>
  </si>
  <si>
    <t>Partneris Nr. 6</t>
  </si>
  <si>
    <t>Partneris Nr. 7</t>
  </si>
  <si>
    <t>Partneris Nr. 8</t>
  </si>
  <si>
    <t>Partneris Nr. 9</t>
  </si>
  <si>
    <t>Partneris Nr. 10</t>
  </si>
  <si>
    <t>Patvirtinu, kad: 
- šioje  tarpinėje / galutinėje veiklos ataskaitoje nurodyti duomenys ir pateikti dokumentai yra teisingi ir nėra prašomos pripažinti tinkamomis finansuoti išlaidos, kurios anksčiau buvo finansuotos (apmokėtos) iš Lietuvos Respublikos valstybės biudžeto ir (arba) savivaldybių biudžetų, kitų piniginių išteklių, kuriais disponuoja valstybė ir (arba) savivaldybės, Europos Sąjungos ar kitos tarptautinės paramos lėšų ir deklaruotos Europos Komisijai ir kurioms apmokėti skyrus lėšų jos būtų apmokėtos daugiau nei vieną kartą; 
- projekto vykdytojui ar partneriui netaikomos Lietuvos Respublikoje įgyvendinamos tarptautinės sankcijos, kaip tai apibrėžta Lietuvos Respublikos tarptautinių sankcijų įstatymo 2 straipsnio 1 dalyje;
- dėl deklaruojamų, vykdant pirkimo–pardavimo sutartis patirtų išlaidų pagal man priskirtą kompetenciją įsitikinau, kad netaikomos Lietuvos Respublikoje įgyvendinamos tarptautinės sankcijos, kaip tai apibrėžta Tarptautinių sankcijų įstatymo 2 straipsnio 1 dalyje,  2014 m. liepos 31 d. Tarybos reglamente (ES) Nr. 833/2014 dėl ribojamųjų priemonių atsižvelgiant į Rusijos veiksmus, kuriais destabilizuojama padėtis Ukrainoje, su visais pakeitimais ir 2014 m. kovo 17 d. Tarybos reglamente (ES) Nr. 269/2014 dėl ribojamųjų priemonių, taikytinų atsižvelgiant į veiksmus, kuriais kenkiama Ukrainos teritoriniam vientisumui, suverenitetui ir nepriklausomybei arba į juos kėsinamasi, su visais pakeitimais.</t>
  </si>
  <si>
    <t>Parašas</t>
  </si>
  <si>
    <t>Pareigos:</t>
  </si>
  <si>
    <t>Vardas, pavardė:</t>
  </si>
  <si>
    <t>1.2. KAS, EVAKAVIMO PUNKTŲ, NVO SĄRAŠAS</t>
  </si>
  <si>
    <t>Nr.</t>
  </si>
  <si>
    <t>KAS, evakavimo punkto, NVO pavadinimas</t>
  </si>
  <si>
    <t>Adresas</t>
  </si>
  <si>
    <t>1 POVEIKLĖ - Pasirengimas evakuojamus gyventojus laikinai apgyvendinti kolektyvinės apsaugos statiniuose</t>
  </si>
  <si>
    <t>2 POVEIKLĖ - Gyventojų evakavimo punktų darbuotojų aprūpinimas darbo priemonėmis</t>
  </si>
  <si>
    <t>3 POVEIKLĖ - Nevyriausybinių organizacijų (NVO), kurioms numatytos užduotys evakuojant gyventojus, pajėgumų stiprinimas</t>
  </si>
  <si>
    <t>II SKYRIUS. PROJEKTO ĮGYVENDINIMAS</t>
  </si>
  <si>
    <t xml:space="preserve">  2.1.  PROJEKTO VIEŠINIMO VEIKLA</t>
  </si>
  <si>
    <t>Vykdytojas / partneris</t>
  </si>
  <si>
    <t>Nuoroda svetainėje / socialiniuose tinkluose</t>
  </si>
  <si>
    <t>2.2. PROJEKTO VEIKLA PAGAL PRIEMONES</t>
  </si>
  <si>
    <t>KAS, evakavimo punktas, NVO
AUTOMATIŠKAI</t>
  </si>
  <si>
    <t>Priemonė 
AUTOMATIŠKAI</t>
  </si>
  <si>
    <t>Tinkamų finansuoti išlaidų suma pagal priemonę, Eur
(iš Sutarties priedo Nr. 2)
PILDYTI</t>
  </si>
  <si>
    <t>Pirkimo sutarties vertė, Eur
 PILDYTI</t>
  </si>
  <si>
    <t>Patirta nuo projekto pradžios iki ataskaitinio laikotarpio pradžios, Eur
 PILDYTI</t>
  </si>
  <si>
    <t>Patirta
ataskaitiniu
laikotarpiu, Eur
AUTOMATIŠKAI</t>
  </si>
  <si>
    <t>Patirta iš viso (=6+7)
AUTOMATIŠKAI</t>
  </si>
  <si>
    <t>Likusi tinkamų  finansuoti išlaidų suma
(=4-8)
AUTOMATIŠKAI</t>
  </si>
  <si>
    <t>Likusi faktinė finansuoti išlaidų suma
(=5-8)
AUTOMATIŠKAI</t>
  </si>
  <si>
    <t>Veiklos būsena
PASIRINKTI</t>
  </si>
  <si>
    <t>Pastabos
PILDYTI</t>
  </si>
  <si>
    <t>Tinkamų finansuoti išlaidų suma einamiesiems tikslams (2.5.3.1.1.3.), Eur:</t>
  </si>
  <si>
    <t>Tinkamų finansuoti išlaidų suma turtui (2.5.3.2.1.3.), Eur:</t>
  </si>
  <si>
    <t>VISO PROJEKTO (1-3 POVEIKLIŲ) TINKAMŲ FINANSUOTI IŠLAIDŲ SUMA IŠ VISO, EUR:</t>
  </si>
  <si>
    <t>KAS (1 POVEIKLĖS) TINKAMŲ FINANSUOTI IŠLAIDŲ SUMA IŠ VISO, EUR:</t>
  </si>
  <si>
    <t>Talpyklos geriamajam vandeniui sukaupti</t>
  </si>
  <si>
    <t xml:space="preserve">  KAS Nr. 1  –  IŠ VISO:</t>
  </si>
  <si>
    <t xml:space="preserve">  KAS Nr. 2  –  IŠ VISO:</t>
  </si>
  <si>
    <t>KAS Nr. 3  –  IŠ VISO:</t>
  </si>
  <si>
    <t xml:space="preserve"> KAS Nr. 4  –  IŠ VISO:</t>
  </si>
  <si>
    <t xml:space="preserve">  KAS Nr. 5  –  IŠ VISO:</t>
  </si>
  <si>
    <t xml:space="preserve">  KAS Nr. 6  –  IŠ VISO:</t>
  </si>
  <si>
    <t xml:space="preserve">  KAS Nr. 7  –  IŠ VISO:</t>
  </si>
  <si>
    <t xml:space="preserve">  KAS Nr. 8  –  IŠ VISO:</t>
  </si>
  <si>
    <t xml:space="preserve">  KAS Nr. 9  –  IŠ VISO:</t>
  </si>
  <si>
    <t xml:space="preserve">  KAS Nr. 10 –  IŠ VISO:</t>
  </si>
  <si>
    <t xml:space="preserve">  KAS Nr. 11  –  IŠ VISO:</t>
  </si>
  <si>
    <t xml:space="preserve">  KAS Nr. 12  –  IŠ VISO:</t>
  </si>
  <si>
    <t>EVAKAVIMO PUNKTŲ (2 POVEIKLĖS) TINKAMŲ FINANSUOTI IŠLAIDŲ SUMA IŠ VISO, EUR:</t>
  </si>
  <si>
    <t xml:space="preserve"> Evakavimo punktas Nr. 1  –  IŠ VISO:</t>
  </si>
  <si>
    <t xml:space="preserve"> Evakavimo punktas Nr. 2  –  IŠ VISO:</t>
  </si>
  <si>
    <t xml:space="preserve">   Evakavimo punktas Nr. 3  –  IŠ VISO:</t>
  </si>
  <si>
    <t xml:space="preserve">  Evakavimo punktas Nr. 4  –  IŠ VISO:</t>
  </si>
  <si>
    <t xml:space="preserve"> Evakavimo punktas Nr. 5  –  IŠ VISO:</t>
  </si>
  <si>
    <t xml:space="preserve">   Evakavimo punktas Nr. 6  –  IŠ VISO:</t>
  </si>
  <si>
    <t xml:space="preserve">  Evakavimo punktas Nr. 7  –  IŠ VISO:</t>
  </si>
  <si>
    <t xml:space="preserve"> Evakavimo punktas Nr. 8  –  IŠ VISO:</t>
  </si>
  <si>
    <t xml:space="preserve">   Evakavimo punktas Nr. 9  –  IŠ VISO:</t>
  </si>
  <si>
    <t xml:space="preserve">   Evakavimo punktas Nr. 10  –  IŠ VISO:</t>
  </si>
  <si>
    <t xml:space="preserve"> Evakavimo punktas Nr. 11  –  IŠ VISO:</t>
  </si>
  <si>
    <t xml:space="preserve">  Evakavimo punktas Nr. 12  –  IŠ VISO:</t>
  </si>
  <si>
    <t xml:space="preserve"> Evakavimo punktas Nr. 13  –  IŠ VISO:</t>
  </si>
  <si>
    <t xml:space="preserve"> Evakavimo punktas Nr. 14 –  IŠ VISO:</t>
  </si>
  <si>
    <t xml:space="preserve"> Evakavimo punktas Nr. 15  –  IŠ VISO:</t>
  </si>
  <si>
    <t xml:space="preserve"> Evakavimo punktas Nr. 16 –  IŠ VISO:</t>
  </si>
  <si>
    <t xml:space="preserve"> Evakavimo punktas Nr. 17  –  IŠ VISO:</t>
  </si>
  <si>
    <t xml:space="preserve"> Evakavimo punktas Nr. 18  –  IŠ VISO:</t>
  </si>
  <si>
    <t xml:space="preserve"> Evakavimo punktas Nr. 19 –  IŠ VISO:</t>
  </si>
  <si>
    <t xml:space="preserve"> Evakavimo punktas Nr. 20  –  IŠ VISO:</t>
  </si>
  <si>
    <t xml:space="preserve"> Evakavimo punktas Nr. 21  –  IŠ VISO:</t>
  </si>
  <si>
    <t xml:space="preserve"> Evakavimo punktas Nr. 22  –  IŠ VISO:</t>
  </si>
  <si>
    <t xml:space="preserve"> Evakavimo punktas Nr. 23  –  IŠ VISO:</t>
  </si>
  <si>
    <t>NVO (3 POVEIKLĖS) TINKAMŲ FINANSUOTI IŠLAIDŲ SUMA IŠ VISO, EUR:</t>
  </si>
  <si>
    <t xml:space="preserve"> NVO Nr. 1 –  IŠ VISO:</t>
  </si>
  <si>
    <t xml:space="preserve"> NVO Nr. 2 –  IŠ VISO:</t>
  </si>
  <si>
    <t>NVO Nr. 3 –  IŠ VISO:</t>
  </si>
  <si>
    <t>NVO Nr. 4 –  IŠ VISO:</t>
  </si>
  <si>
    <t>III SKYRIUS. PATIRTOS IŠLAIDOS</t>
  </si>
  <si>
    <t>3.1.  PATIRTŲ IŠLAIDŲ SĄRAŠAS</t>
  </si>
  <si>
    <t>KAS, evakavimo punktų, NVO pavadinimas 
PASIRINKTI</t>
  </si>
  <si>
    <t>Priemonė (iš sąrašo)
PASIRINKTI</t>
  </si>
  <si>
    <t>Tiekėjo kodas
PILDYTI</t>
  </si>
  <si>
    <t>Tiekėjo pavadinimas
PILDYTI</t>
  </si>
  <si>
    <t>Dokumento tipas 
PASIRINKTI</t>
  </si>
  <si>
    <t>Dokumento serija / Nr.
PILDYTI</t>
  </si>
  <si>
    <t>Dokumento data
PILDYTI</t>
  </si>
  <si>
    <t>Pirkimo sut. Nr. 
PILDYTI</t>
  </si>
  <si>
    <t>Mat. vnt.
PILDYTI</t>
  </si>
  <si>
    <t>Kiekis
PILDYTI</t>
  </si>
  <si>
    <t>Apmokėjimo būdas
PASIRINKTI</t>
  </si>
  <si>
    <t>Apmokėjimo data
PILDYTI</t>
  </si>
  <si>
    <t>Patirtų tinkamų fin. Išlaidų suma, Eur
PILDYTI</t>
  </si>
  <si>
    <t>Išlaidų ekonominės klasifikacijos kodai (einamieji tikslai arba turtas)
PASIRINKTI</t>
  </si>
  <si>
    <t>Komentaras
PILDYTI</t>
  </si>
  <si>
    <t>!Pilki langeliai neturi būti pildomi</t>
  </si>
  <si>
    <t>IŠ VISO, eur:</t>
  </si>
  <si>
    <t>Iš viso - 2.5.3.1.1.3. „Kitos dotacijos vietos valdžios sektoriaus subjektams einamosioms išlaidoms apmokėti“, Eur:</t>
  </si>
  <si>
    <t>Iš viso - 2.5.3.2.1.3. „Kitos dotacijos vietos valdžios sektoriaus subjektams turtui įsigyti“, Eur:</t>
  </si>
  <si>
    <t>IV SKYRIUS. STEBĖSENOS RODIKLIAI</t>
  </si>
  <si>
    <t>4.1.  STEBĖSENOS RODIKLIAI</t>
  </si>
  <si>
    <t>Rodiklio pavadinimas</t>
  </si>
  <si>
    <t>Kodas</t>
  </si>
  <si>
    <t>Mat. vienetas</t>
  </si>
  <si>
    <t>Siektina reikšmė projekto pabaigoje</t>
  </si>
  <si>
    <t>Pasiekta tarpinė reikšmė</t>
  </si>
  <si>
    <t>Komentaras</t>
  </si>
  <si>
    <t>1.</t>
  </si>
  <si>
    <t>Sąsaja su R-07-019-10-04-01-03</t>
  </si>
  <si>
    <t>Skaičius</t>
  </si>
  <si>
    <t>2.</t>
  </si>
  <si>
    <t>Įgyvendintas projektas, skirtas pasirengti gyventojų evakavimui</t>
  </si>
  <si>
    <t>Sąsaja su P-07-019-10-04-01-14</t>
  </si>
  <si>
    <t>3.</t>
  </si>
  <si>
    <t>Evakavimo punktų darbuotojų, kurie bus aprūpinti darbo priemonėmis, skaičius</t>
  </si>
  <si>
    <t>4.</t>
  </si>
  <si>
    <t>Savanorių, kurių pasirengimas atlikti užduotis evakuojant gyventojus bus sustiprintas, skaičius</t>
  </si>
  <si>
    <t>V SKYRIUS. GALUTINĖ VEIKLOS ATASKAITA</t>
  </si>
  <si>
    <t>5.1.  INFORMACIJA APIE PROJEKTO IŠLAIDAS</t>
  </si>
  <si>
    <t>Projekto sutarties pradžia</t>
  </si>
  <si>
    <t>Faktinė projekto įvykdymo data</t>
  </si>
  <si>
    <t>Bendra projekto tinkamų finansuoti išlaidų suma, Eur:</t>
  </si>
  <si>
    <t>Bendra patirtų tinkamų išlaidų suma, Eur:</t>
  </si>
  <si>
    <t>Bendra patirtų tinkamų išlaidų dalis, proc.:</t>
  </si>
  <si>
    <t>5.2.  PROJEKTO ĮGYVENDINIMAS</t>
  </si>
  <si>
    <t>Norint pridėti daugiau eilučių, paspauskite "+" 48 eilutėje.</t>
  </si>
  <si>
    <t>KAS, evakavimo punkto, NVO pavadinimas ir adresas (automatiškai)</t>
  </si>
  <si>
    <t>Įgyvendintos priemonės ir pastabos</t>
  </si>
  <si>
    <t>5.3.  STEBĖSENOS RODIKLIAI</t>
  </si>
  <si>
    <t>Rodiklio pavadinimas / kodas / matavimo vnt.</t>
  </si>
  <si>
    <t>Siektina
reikšmė</t>
  </si>
  <si>
    <t>Pasiekta reikšmė / komentaras</t>
  </si>
  <si>
    <t>5.4. INFORMAVIMAS</t>
  </si>
  <si>
    <t>Informavimo priemonė</t>
  </si>
  <si>
    <t>Įgyvendinta</t>
  </si>
  <si>
    <t>Pastabos</t>
  </si>
  <si>
    <t>Per 20 d.d. nuo Sutarties pasirašymo paskelbtas projekto aprašymas Projekto vykdytojo ir partnerių svetainėse / soc. tinkluose (Sutarties 8.3. p.).</t>
  </si>
  <si>
    <t>Visuose leidiniuose ir pranešimuose nurodyta, kad projektas finansuojamas Valstybės gynybos fondo lėšomis (Sutarties 6.2.8. p.).</t>
  </si>
  <si>
    <t>5.5.  CHARTIJA IR HP</t>
  </si>
  <si>
    <t>Reikalavimas</t>
  </si>
  <si>
    <t>Projekto įgyvendinimo metu nepažeidžiami projektų finansavimo sąlygų apraše (PFSA) nustatyti reikalavimai dėl Chartijos nuostatų laikymosi. Įvertinama projekto atitiktis Chartijai pagal 2016 m. liepos 23 d. Europos Komisijos pranešimą – Rekomendacijų, kaip užtikrinti, kad būtų laikomasi Europos Sąjungos pagrindinių teisių chartijos nuostatų skirstant Europos struktūrinių ir investicinių fondų (ESI fondų) paramą (2016/C 269/01), III priedą.</t>
  </si>
  <si>
    <t>Projekto įgyvendinimo metu atsižvelgiama į Jungtinių Tautų neįgaliųjų teisių konvencijos nuostatas ir projektas tiesiogiai (projekto tikslas, tikslinė grupė, projekto veiklos, projekto vykdytojai, rodikliai, siekiami rezultatai) prisideda prie horizontaliųjų principų įgyvendinimo:</t>
  </si>
  <si>
    <t>2.1.</t>
  </si>
  <si>
    <t>Darnus vystymasis (reikšmingos žalos nedarymo principas).</t>
  </si>
  <si>
    <t>2.2.</t>
  </si>
  <si>
    <t>Lygios galimybės.</t>
  </si>
  <si>
    <t>5.6.  VYKDYTOJO ĮSIPAREIGOJIMAI</t>
  </si>
  <si>
    <t>Įsipareigojimas</t>
  </si>
  <si>
    <t>Informacija</t>
  </si>
  <si>
    <t>Po sutarties pasirašymo pateiktas veiklų ir finansinis grafikas (Sutarties 6.2.15. p.).</t>
  </si>
  <si>
    <t>Be PVA sutikimo neperleistas / neparduotas / neįkeistas turtas (Sutarties 11.1. p.).</t>
  </si>
  <si>
    <t>Jei turtas perleistas – sudaryta partnerystės sutartis, pateiktos kopijos (Sutarties 11.3. p.).</t>
  </si>
  <si>
    <t>Ar partneris reorganizuojamas ar likviduojamas?</t>
  </si>
  <si>
    <t>Pirkimų vykdytojo statusas (pasirinkti):</t>
  </si>
  <si>
    <t>Pildykite 2 ir 3 stulpelius. Pavadinimas ir adresas automatiškai bus perkelti į 'II.Veiklos', 'III. Išlaidos'  ir 'V. Galutinė' skyrius.
Norint pridėti daugiau eilučių, paspauskite "+" 42 eilutėje.</t>
  </si>
  <si>
    <t>1. KAS, evakavimo punktų, NVO pavadinimai ir patirtų išlaidų sumos (2 ir 7-10 stulp.) pildosi AUTOMATIŠKAI iš 'I.Sąrašas' ir 'III. Išlaidos'. 3 stulpelio priemonės jau užpildytos. Iš sąrašo pildykite 4 (tinkamų fin. išlaidų suma pagal priemonę), 5 (pirkimo sutarties vertė), 6 (patirta nuo projekto pradžios iki ataskaitinio laikotarpio pradžios), 11 (veiklos būsena) ir 12 (pastabos) stulpelius. 
2. Norint pridėti daugiau evakavimo punktų paspauskite "+" 398 eilutėje.</t>
  </si>
  <si>
    <t>Gyventojų skaičius, kurį savivaldybė pasirengs laikinai apgyvendinti kolektyvinės apsaugos statiniuose įgyvendinus projektą</t>
  </si>
  <si>
    <t>Įvedami VISŲ KAS, evakavimo punkto, NVO pavadinimai ir adresai.
Jie automatiškai atsiras II. Veiklos, III ir V skyriuose.</t>
  </si>
  <si>
    <t>Šablone yra matomos 28 KAS, evakavimo punktų, NVO (I.Sąrašas) ir 3 partneriai (I.Bendroji dalis). Jei reikalinga daugiau – paspauskite "+".</t>
  </si>
  <si>
    <t>2 stulpelyje pasirinkite KAS, evakavimo punktų, NVO pavadinimą iš sąrašo, 3 stulpelyje – priemonę iš sąrašo. Tuomet 'II. Veiklos' 7 stulpelis persiskaičiuos automatiškai. Norint pridėti eilutę: dešiniu pelės mygtuku ant eilutės numerio → 'Įterpti eilutę aukščiau' (Insert). 
SVARBU: kiekvienoje eilutėje būtina pasirinkti KAS, evakavimo punktų, NVO pavadinimą ir priemonę, kad duomenys persikeltų į 'II. Veiklos'. 9-15 stulpelių pilkuose laukeliuose informacija nepildoma.</t>
  </si>
  <si>
    <t>Pildant tarpinę veiklos ataskaitą užpildoma informacija apie pasiektų rodiklių reikšmes (5-7 stulpeliai). Rodikliai ir jų siekiamos reikšmės nurodytos PĮP.</t>
  </si>
  <si>
    <t>Sulankstomos lovos</t>
  </si>
  <si>
    <t>PATVIRTINTA: VšĮ Vidaus reikalų ministerijos projektų valdymo agentūros vadovo 2026-08-13 įsakymu Nr. IV-29/2026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</si>
</sst>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yyyy\-mm\-dd"/>
  </numFmts>
  <fonts count="47" x14ac:knownFonts="1">
    <font>
      <sz val="11"/>
      <color theme="1"/>
      <name val="Calibri"/>
      <family val="2"/>
      <charset val="1"/>
    </font>
    <font>
      <b/>
      <sz val="14"/>
      <color rgb="FFFFFFFF"/>
      <name val="Calibri"/>
      <family val="2"/>
    </font>
    <font>
      <b/>
      <sz val="10"/>
      <color rgb="FFFFFFFF"/>
      <name val="Calibri"/>
      <family val="2"/>
    </font>
    <font>
      <b/>
      <sz val="9"/>
      <color rgb="FF000000"/>
      <name val="Calibri"/>
      <family val="2"/>
    </font>
    <font>
      <sz val="9"/>
      <color rgb="FF000000"/>
      <name val="Calibri"/>
      <family val="2"/>
    </font>
    <font>
      <b/>
      <sz val="13"/>
      <color rgb="FFFFFFFF"/>
      <name val="Calibri"/>
      <family val="2"/>
    </font>
    <font>
      <i/>
      <sz val="9"/>
      <color rgb="FF7B4F00"/>
      <name val="Calibri"/>
      <family val="2"/>
    </font>
    <font>
      <b/>
      <sz val="9"/>
      <color rgb="FFFFFFFF"/>
      <name val="Calibri"/>
      <family val="2"/>
    </font>
    <font>
      <b/>
      <sz val="11"/>
      <color rgb="FFFFFFFF"/>
      <name val="Calibri"/>
      <family val="2"/>
    </font>
    <font>
      <sz val="9"/>
      <color rgb="FF1A5C1A"/>
      <name val="Calibri"/>
      <family val="2"/>
    </font>
    <font>
      <b/>
      <sz val="8"/>
      <color rgb="FFFFFFFF"/>
      <name val="Calibri"/>
      <family val="2"/>
    </font>
    <font>
      <sz val="8"/>
      <color rgb="FF000000"/>
      <name val="Calibri"/>
      <family val="2"/>
    </font>
    <font>
      <b/>
      <sz val="12"/>
      <color rgb="FFFFFFFF"/>
      <name val="Calibri"/>
      <family val="2"/>
    </font>
    <font>
      <sz val="8"/>
      <name val="Calibri"/>
      <family val="2"/>
      <charset val="1"/>
    </font>
    <font>
      <b/>
      <sz val="9"/>
      <color theme="1"/>
      <name val="Calibri"/>
      <family val="2"/>
    </font>
    <font>
      <sz val="9"/>
      <color theme="1"/>
      <name val="Calibri"/>
      <family val="2"/>
    </font>
    <font>
      <sz val="11"/>
      <color theme="1"/>
      <name val="Calibri"/>
      <family val="2"/>
      <charset val="1"/>
    </font>
    <font>
      <b/>
      <sz val="8"/>
      <color theme="0"/>
      <name val="Calibri"/>
      <family val="2"/>
    </font>
    <font>
      <sz val="9"/>
      <color theme="6" tint="-0.499984740745262"/>
      <name val="Calibri"/>
      <family val="2"/>
    </font>
    <font>
      <b/>
      <sz val="11"/>
      <color rgb="FFFF0000"/>
      <name val="Calibri"/>
      <family val="2"/>
    </font>
    <font>
      <sz val="9"/>
      <name val="Calibri"/>
      <family val="2"/>
    </font>
    <font>
      <i/>
      <sz val="9"/>
      <color theme="9" tint="-0.499984740745262"/>
      <name val="Calibri"/>
      <family val="2"/>
    </font>
    <font>
      <sz val="9"/>
      <color rgb="FF000000"/>
      <name val="Calibri"/>
      <family val="2"/>
      <charset val="1"/>
    </font>
    <font>
      <sz val="11"/>
      <color rgb="FFFF0000"/>
      <name val="Calibri"/>
      <family val="2"/>
      <charset val="1"/>
    </font>
    <font>
      <b/>
      <sz val="9"/>
      <color rgb="FFFF0000"/>
      <name val="Calibri"/>
      <family val="2"/>
    </font>
    <font>
      <b/>
      <sz val="9"/>
      <color rgb="FF1A5C1A"/>
      <name val="Calibri"/>
      <family val="2"/>
    </font>
    <font>
      <b/>
      <sz val="11"/>
      <color theme="0"/>
      <name val="Calibri"/>
      <family val="2"/>
    </font>
    <font>
      <b/>
      <sz val="9"/>
      <name val="Calibri"/>
      <family val="2"/>
    </font>
    <font>
      <b/>
      <sz val="13"/>
      <color rgb="FFFFFFFF"/>
      <name val="Calibri"/>
      <family val="2"/>
      <charset val="1"/>
    </font>
    <font>
      <b/>
      <sz val="9"/>
      <color rgb="FFFFFFF7"/>
      <name val="Calibri"/>
      <family val="2"/>
    </font>
    <font>
      <sz val="9"/>
      <color rgb="FFFFFFF7"/>
      <name val="Calibri"/>
      <family val="2"/>
    </font>
    <font>
      <b/>
      <sz val="11"/>
      <color rgb="FFFF0000"/>
      <name val="Calibri"/>
      <family val="2"/>
      <charset val="1"/>
    </font>
    <font>
      <sz val="9"/>
      <color rgb="FFFF0000"/>
      <name val="Calibri"/>
      <family val="2"/>
      <charset val="1"/>
    </font>
    <font>
      <b/>
      <sz val="9"/>
      <color rgb="FFFFFFFF"/>
      <name val="Calibri"/>
      <family val="2"/>
      <charset val="1"/>
    </font>
    <font>
      <b/>
      <sz val="9"/>
      <color rgb="FF000000"/>
      <name val="Calibri"/>
      <family val="2"/>
      <charset val="1"/>
    </font>
    <font>
      <b/>
      <sz val="8"/>
      <color theme="0"/>
      <name val="Calibri"/>
      <family val="2"/>
      <charset val="1"/>
    </font>
    <font>
      <sz val="9"/>
      <color rgb="FF1A5C1A"/>
      <name val="Calibri"/>
      <family val="2"/>
      <charset val="1"/>
    </font>
    <font>
      <i/>
      <sz val="8"/>
      <name val="Calibri"/>
      <family val="2"/>
    </font>
    <font>
      <sz val="9"/>
      <color theme="1"/>
      <name val="Calibri"/>
      <family val="2"/>
      <charset val="1"/>
    </font>
    <font>
      <sz val="7.5"/>
      <color rgb="FF000000"/>
      <name val="Calibri"/>
      <family val="2"/>
    </font>
    <font>
      <b/>
      <i/>
      <sz val="9"/>
      <color rgb="FF000000"/>
      <name val="Calibri"/>
      <family val="2"/>
    </font>
    <font>
      <sz val="11"/>
      <name val="Calibri"/>
      <family val="2"/>
      <charset val="1"/>
    </font>
    <font>
      <sz val="11"/>
      <color theme="6"/>
      <name val="Calibri"/>
      <family val="2"/>
      <charset val="1"/>
    </font>
    <font>
      <sz val="11"/>
      <color theme="5"/>
      <name val="Calibri"/>
      <family val="2"/>
      <charset val="1"/>
    </font>
    <font>
      <sz val="12"/>
      <color rgb="FFFF0000"/>
      <name val="Calibri"/>
      <family val="2"/>
      <charset val="1"/>
    </font>
    <font>
      <sz val="11"/>
      <color theme="0"/>
      <name val="Calibri"/>
      <family val="2"/>
      <charset val="1"/>
    </font>
    <font>
      <i/>
      <sz val="9"/>
      <color rgb="FF963634"/>
      <name val="Calibri"/>
      <family val="2"/>
      <charset val="1"/>
    </font>
  </fonts>
  <fills count="30">
    <fill>
      <patternFill patternType="none"/>
    </fill>
    <fill>
      <patternFill patternType="gray125"/>
    </fill>
    <fill>
      <patternFill patternType="solid">
        <fgColor rgb="FF1F3864"/>
        <bgColor rgb="FF333399"/>
      </patternFill>
    </fill>
    <fill>
      <patternFill patternType="solid">
        <fgColor rgb="FFE2EFDA"/>
        <bgColor rgb="FFF2F2F2"/>
      </patternFill>
    </fill>
    <fill>
      <patternFill patternType="solid">
        <fgColor rgb="FFFFC7CE"/>
        <bgColor rgb="FFFFE0E0"/>
      </patternFill>
    </fill>
    <fill>
      <patternFill patternType="solid">
        <fgColor rgb="FFF2F2F2"/>
        <bgColor rgb="FFE2EFDA"/>
      </patternFill>
    </fill>
    <fill>
      <patternFill patternType="solid">
        <fgColor rgb="FFFFF3CD"/>
        <bgColor rgb="FFFFFACD"/>
      </patternFill>
    </fill>
    <fill>
      <patternFill patternType="solid">
        <fgColor rgb="FF2E75B6"/>
        <bgColor rgb="FF3A7ABF"/>
      </patternFill>
    </fill>
    <fill>
      <patternFill patternType="solid">
        <fgColor rgb="FF3A7ABF"/>
        <bgColor rgb="FF2E75B6"/>
      </patternFill>
    </fill>
    <fill>
      <patternFill patternType="solid">
        <fgColor theme="0" tint="-4.9989318521683403E-2"/>
        <bgColor indexed="64"/>
      </patternFill>
    </fill>
    <fill>
      <patternFill patternType="solid">
        <fgColor theme="6" tint="0.79998168889431442"/>
        <bgColor rgb="FFFFF3CD"/>
      </patternFill>
    </fill>
    <fill>
      <patternFill patternType="solid">
        <fgColor theme="3" tint="-0.249977111117893"/>
        <bgColor indexed="64"/>
      </patternFill>
    </fill>
    <fill>
      <patternFill patternType="solid">
        <fgColor theme="6" tint="0.79998168889431442"/>
        <bgColor rgb="FFE2EFDA"/>
      </patternFill>
    </fill>
    <fill>
      <patternFill patternType="solid">
        <fgColor theme="6" tint="0.79998168889431442"/>
        <bgColor rgb="FFF2F2F2"/>
      </patternFill>
    </fill>
    <fill>
      <patternFill patternType="solid">
        <fgColor theme="0" tint="-4.9989318521683403E-2"/>
        <bgColor rgb="FFFFF3CD"/>
      </patternFill>
    </fill>
    <fill>
      <patternFill patternType="solid">
        <fgColor theme="9" tint="0.79998168889431442"/>
        <bgColor rgb="FF3A7ABF"/>
      </patternFill>
    </fill>
    <fill>
      <patternFill patternType="solid">
        <fgColor theme="0" tint="-4.9989318521683403E-2"/>
        <bgColor rgb="FFE2EFDA"/>
      </patternFill>
    </fill>
    <fill>
      <patternFill patternType="solid">
        <fgColor theme="6" tint="0.79998168889431442"/>
        <bgColor indexed="64"/>
      </patternFill>
    </fill>
    <fill>
      <patternFill patternType="solid">
        <fgColor theme="3"/>
        <bgColor rgb="FF3A7ABF"/>
      </patternFill>
    </fill>
    <fill>
      <patternFill patternType="solid">
        <fgColor rgb="FFFFFFF7"/>
        <bgColor rgb="FFE2EFDA"/>
      </patternFill>
    </fill>
    <fill>
      <patternFill patternType="solid">
        <fgColor theme="0" tint="-4.9989318521683403E-2"/>
        <bgColor rgb="FFFFE0E0"/>
      </patternFill>
    </fill>
    <fill>
      <patternFill patternType="solid">
        <fgColor theme="0" tint="-4.9989318521683403E-2"/>
        <bgColor rgb="FFF2F2F2"/>
      </patternFill>
    </fill>
    <fill>
      <patternFill patternType="solid">
        <fgColor theme="3"/>
        <bgColor indexed="64"/>
      </patternFill>
    </fill>
    <fill>
      <patternFill patternType="solid">
        <fgColor theme="0"/>
        <bgColor indexed="64"/>
      </patternFill>
    </fill>
    <fill>
      <patternFill patternType="solid">
        <fgColor rgb="FF27467D"/>
        <bgColor rgb="FF3A7ABF"/>
      </patternFill>
    </fill>
    <fill>
      <patternFill patternType="solid">
        <fgColor rgb="FFAB6CF0"/>
        <bgColor rgb="FF3A7ABF"/>
      </patternFill>
    </fill>
    <fill>
      <patternFill patternType="solid">
        <fgColor rgb="FFAB6CF0"/>
        <bgColor indexed="64"/>
      </patternFill>
    </fill>
    <fill>
      <patternFill patternType="solid">
        <fgColor rgb="FFAB6CF0"/>
        <bgColor rgb="FF333399"/>
      </patternFill>
    </fill>
    <fill>
      <patternFill patternType="solid">
        <fgColor theme="0" tint="-4.9989318521683403E-2"/>
        <bgColor rgb="FFFFFACD"/>
      </patternFill>
    </fill>
    <fill>
      <patternFill patternType="solid">
        <fgColor theme="0" tint="-4.9989318521683403E-2"/>
        <bgColor rgb="FF3A7ABF"/>
      </patternFill>
    </fill>
  </fills>
  <borders count="91">
    <border>
      <left/>
      <right/>
      <top/>
      <bottom/>
      <diagonal/>
    </border>
    <border>
      <left style="thin">
        <color rgb="FF606060"/>
      </left>
      <right/>
      <top style="thin">
        <color rgb="FF606060"/>
      </top>
      <bottom style="thin">
        <color rgb="FF606060"/>
      </bottom>
      <diagonal/>
    </border>
    <border>
      <left style="thin">
        <color rgb="FFA0A0A0"/>
      </left>
      <right style="thin">
        <color rgb="FFA0A0A0"/>
      </right>
      <top style="thin">
        <color rgb="FFA0A0A0"/>
      </top>
      <bottom style="thin">
        <color rgb="FFA0A0A0"/>
      </bottom>
      <diagonal/>
    </border>
    <border>
      <left style="thin">
        <color rgb="FF606060"/>
      </left>
      <right style="thin">
        <color rgb="FF606060"/>
      </right>
      <top style="thin">
        <color rgb="FF606060"/>
      </top>
      <bottom style="thin">
        <color rgb="FF606060"/>
      </bottom>
      <diagonal/>
    </border>
    <border>
      <left style="thin">
        <color rgb="FFA0A0A0"/>
      </left>
      <right/>
      <top style="thin">
        <color rgb="FFA0A0A0"/>
      </top>
      <bottom style="thin">
        <color rgb="FFA0A0A0"/>
      </bottom>
      <diagonal/>
    </border>
    <border>
      <left style="thin">
        <color rgb="FFA0A0A0"/>
      </left>
      <right style="thin">
        <color rgb="FFA0A0A0"/>
      </right>
      <top/>
      <bottom/>
      <diagonal/>
    </border>
    <border>
      <left style="thin">
        <color rgb="FFA0A0A0"/>
      </left>
      <right style="thin">
        <color rgb="FFA0A0A0"/>
      </right>
      <top style="thin">
        <color rgb="FFA0A0A0"/>
      </top>
      <bottom/>
      <diagonal/>
    </border>
    <border>
      <left/>
      <right/>
      <top style="thin">
        <color rgb="FF606060"/>
      </top>
      <bottom style="thin">
        <color rgb="FF606060"/>
      </bottom>
      <diagonal/>
    </border>
    <border>
      <left/>
      <right style="thin">
        <color rgb="FF606060"/>
      </right>
      <top style="thin">
        <color rgb="FF606060"/>
      </top>
      <bottom style="thin">
        <color rgb="FF606060"/>
      </bottom>
      <diagonal/>
    </border>
    <border>
      <left style="thin">
        <color rgb="FFA0A0A0"/>
      </left>
      <right/>
      <top style="thin">
        <color rgb="FF606060"/>
      </top>
      <bottom style="thin">
        <color rgb="FFA0A0A0"/>
      </bottom>
      <diagonal/>
    </border>
    <border>
      <left style="thin">
        <color rgb="FFA0A0A0"/>
      </left>
      <right style="thin">
        <color rgb="FFA0A0A0"/>
      </right>
      <top/>
      <bottom style="thin">
        <color rgb="FFA0A0A0"/>
      </bottom>
      <diagonal/>
    </border>
    <border>
      <left style="thin">
        <color rgb="FF000000"/>
      </left>
      <right style="thin">
        <color rgb="FF000000"/>
      </right>
      <top style="thin">
        <color rgb="FF000000"/>
      </top>
      <bottom style="thin">
        <color rgb="FF000000"/>
      </bottom>
      <diagonal/>
    </border>
    <border>
      <left style="thin">
        <color rgb="FF606060"/>
      </left>
      <right style="thin">
        <color rgb="FF606060"/>
      </right>
      <top style="thin">
        <color rgb="FF606060"/>
      </top>
      <bottom/>
      <diagonal/>
    </border>
    <border>
      <left/>
      <right/>
      <top style="thin">
        <color indexed="64"/>
      </top>
      <bottom style="thin">
        <color rgb="FFA0A0A0"/>
      </bottom>
      <diagonal/>
    </border>
    <border>
      <left style="thin">
        <color rgb="FFA0A0A0"/>
      </left>
      <right style="thin">
        <color indexed="64"/>
      </right>
      <top style="thin">
        <color indexed="64"/>
      </top>
      <bottom style="thin">
        <color rgb="FFA0A0A0"/>
      </bottom>
      <diagonal/>
    </border>
    <border>
      <left/>
      <right/>
      <top style="thin">
        <color rgb="FFA0A0A0"/>
      </top>
      <bottom style="thin">
        <color indexed="64"/>
      </bottom>
      <diagonal/>
    </border>
    <border>
      <left style="thin">
        <color rgb="FFA0A0A0"/>
      </left>
      <right style="thin">
        <color indexed="64"/>
      </right>
      <top/>
      <bottom style="thin">
        <color indexed="64"/>
      </bottom>
      <diagonal/>
    </border>
    <border>
      <left style="thin">
        <color indexed="64"/>
      </left>
      <right/>
      <top/>
      <bottom/>
      <diagonal/>
    </border>
    <border>
      <left/>
      <right style="thin">
        <color rgb="FFA0A0A0"/>
      </right>
      <top style="thin">
        <color indexed="64"/>
      </top>
      <bottom style="thin">
        <color rgb="FFA0A0A0"/>
      </bottom>
      <diagonal/>
    </border>
    <border>
      <left/>
      <right style="thin">
        <color rgb="FFA0A0A0"/>
      </right>
      <top style="thin">
        <color rgb="FFA0A0A0"/>
      </top>
      <bottom style="thin">
        <color indexed="64"/>
      </bottom>
      <diagonal/>
    </border>
    <border>
      <left style="thin">
        <color rgb="FFA0A0A0"/>
      </left>
      <right style="thin">
        <color rgb="FFA0A0A0"/>
      </right>
      <top style="thin">
        <color rgb="FF606060"/>
      </top>
      <bottom style="thin">
        <color rgb="FFA0A0A0"/>
      </bottom>
      <diagonal/>
    </border>
    <border>
      <left/>
      <right style="thin">
        <color rgb="FF606060"/>
      </right>
      <top/>
      <bottom/>
      <diagonal/>
    </border>
    <border>
      <left style="thin">
        <color theme="0" tint="-0.34998626667073579"/>
      </left>
      <right/>
      <top style="thin">
        <color theme="0" tint="-0.34998626667073579"/>
      </top>
      <bottom style="thin">
        <color theme="0" tint="-0.34998626667073579"/>
      </bottom>
      <diagonal/>
    </border>
    <border>
      <left style="thin">
        <color rgb="FFA0A0A0"/>
      </left>
      <right style="thin">
        <color rgb="FF606060"/>
      </right>
      <top style="thin">
        <color rgb="FFA0A0A0"/>
      </top>
      <bottom style="thin">
        <color rgb="FFA0A0A0"/>
      </bottom>
      <diagonal/>
    </border>
    <border>
      <left style="thin">
        <color rgb="FFA0A0A0"/>
      </left>
      <right/>
      <top style="thin">
        <color rgb="FFA0A0A0"/>
      </top>
      <bottom style="thin">
        <color rgb="FF606060"/>
      </bottom>
      <diagonal/>
    </border>
    <border>
      <left/>
      <right/>
      <top style="thin">
        <color rgb="FFA0A0A0"/>
      </top>
      <bottom style="thin">
        <color rgb="FF606060"/>
      </bottom>
      <diagonal/>
    </border>
    <border>
      <left/>
      <right/>
      <top/>
      <bottom style="thin">
        <color rgb="FF606060"/>
      </bottom>
      <diagonal/>
    </border>
    <border>
      <left/>
      <right/>
      <top style="thin">
        <color theme="0" tint="-0.34998626667073579"/>
      </top>
      <bottom style="thin">
        <color theme="0" tint="-0.34998626667073579"/>
      </bottom>
      <diagonal/>
    </border>
    <border>
      <left/>
      <right style="thin">
        <color rgb="FF000000"/>
      </right>
      <top/>
      <bottom/>
      <diagonal/>
    </border>
    <border>
      <left style="thin">
        <color rgb="FFA0A0A0"/>
      </left>
      <right style="thin">
        <color rgb="FF000000"/>
      </right>
      <top style="thin">
        <color rgb="FFA0A0A0"/>
      </top>
      <bottom style="thin">
        <color rgb="FFA0A0A0"/>
      </bottom>
      <diagonal/>
    </border>
    <border>
      <left style="thin">
        <color rgb="FF606060"/>
      </left>
      <right style="thin">
        <color rgb="FF000000"/>
      </right>
      <top style="thin">
        <color rgb="FF000000"/>
      </top>
      <bottom style="thin">
        <color rgb="FF000000"/>
      </bottom>
      <diagonal/>
    </border>
    <border>
      <left style="thin">
        <color rgb="FF000000"/>
      </left>
      <right style="thin">
        <color rgb="FF606060"/>
      </right>
      <top style="thin">
        <color rgb="FF000000"/>
      </top>
      <bottom style="thin">
        <color rgb="FF000000"/>
      </bottom>
      <diagonal/>
    </border>
    <border>
      <left/>
      <right/>
      <top style="thin">
        <color rgb="FF606060"/>
      </top>
      <bottom style="thin">
        <color rgb="FFA0A0A0"/>
      </bottom>
      <diagonal/>
    </border>
    <border>
      <left style="thin">
        <color rgb="FF606060"/>
      </left>
      <right/>
      <top/>
      <bottom/>
      <diagonal/>
    </border>
    <border>
      <left style="thin">
        <color rgb="FF606060"/>
      </left>
      <right style="thin">
        <color rgb="FFA0A0A0"/>
      </right>
      <top style="thin">
        <color rgb="FFA0A0A0"/>
      </top>
      <bottom style="thin">
        <color rgb="FFA0A0A0"/>
      </bottom>
      <diagonal/>
    </border>
    <border>
      <left style="thin">
        <color rgb="FF606060"/>
      </left>
      <right/>
      <top/>
      <bottom style="thin">
        <color rgb="FF606060"/>
      </bottom>
      <diagonal/>
    </border>
    <border>
      <left/>
      <right style="thin">
        <color rgb="FF606060"/>
      </right>
      <top/>
      <bottom style="thin">
        <color rgb="FF606060"/>
      </bottom>
      <diagonal/>
    </border>
    <border>
      <left style="thin">
        <color rgb="FF000000"/>
      </left>
      <right style="thin">
        <color theme="0" tint="-0.34998626667073579"/>
      </right>
      <top style="thin">
        <color theme="0" tint="-0.34998626667073579"/>
      </top>
      <bottom style="thin">
        <color theme="0" tint="-0.34998626667073579"/>
      </bottom>
      <diagonal/>
    </border>
    <border>
      <left style="thin">
        <color rgb="FF000000"/>
      </left>
      <right/>
      <top style="thin">
        <color theme="0" tint="-0.34998626667073579"/>
      </top>
      <bottom style="thin">
        <color theme="0" tint="-0.34998626667073579"/>
      </bottom>
      <diagonal/>
    </border>
    <border>
      <left style="thin">
        <color rgb="FF000000"/>
      </left>
      <right/>
      <top style="thin">
        <color theme="0" tint="-0.34998626667073579"/>
      </top>
      <bottom/>
      <diagonal/>
    </border>
    <border>
      <left style="thin">
        <color rgb="FF000000"/>
      </left>
      <right/>
      <top style="thin">
        <color rgb="FF606060"/>
      </top>
      <bottom style="thin">
        <color rgb="FF606060"/>
      </bottom>
      <diagonal/>
    </border>
    <border>
      <left style="thin">
        <color rgb="FF606060"/>
      </left>
      <right style="thin">
        <color rgb="FF000000"/>
      </right>
      <top style="thin">
        <color rgb="FF606060"/>
      </top>
      <bottom style="thin">
        <color rgb="FF606060"/>
      </bottom>
      <diagonal/>
    </border>
    <border>
      <left style="thin">
        <color rgb="FF000000"/>
      </left>
      <right style="thin">
        <color rgb="FFA0A0A0"/>
      </right>
      <top style="thin">
        <color rgb="FFA0A0A0"/>
      </top>
      <bottom style="thin">
        <color rgb="FFA0A0A0"/>
      </bottom>
      <diagonal/>
    </border>
    <border>
      <left style="thin">
        <color rgb="FF000000"/>
      </left>
      <right/>
      <top/>
      <bottom/>
      <diagonal/>
    </border>
    <border>
      <left style="thin">
        <color rgb="FF000000"/>
      </left>
      <right/>
      <top style="thin">
        <color rgb="FFA0A0A0"/>
      </top>
      <bottom style="thin">
        <color rgb="FFA0A0A0"/>
      </bottom>
      <diagonal/>
    </border>
    <border>
      <left style="thin">
        <color rgb="FF000000"/>
      </left>
      <right/>
      <top style="thin">
        <color rgb="FFA0A0A0"/>
      </top>
      <bottom style="thin">
        <color rgb="FF606060"/>
      </bottom>
      <diagonal/>
    </border>
    <border>
      <left/>
      <right style="thin">
        <color rgb="FF000000"/>
      </right>
      <top style="thin">
        <color rgb="FFA0A0A0"/>
      </top>
      <bottom style="thin">
        <color rgb="FF606060"/>
      </bottom>
      <diagonal/>
    </border>
    <border>
      <left style="thin">
        <color rgb="FF000000"/>
      </left>
      <right style="thin">
        <color rgb="FFA0A0A0"/>
      </right>
      <top style="thin">
        <color rgb="FFA0A0A0"/>
      </top>
      <bottom style="thin">
        <color rgb="FF000000"/>
      </bottom>
      <diagonal/>
    </border>
    <border>
      <left style="thin">
        <color rgb="FFA0A0A0"/>
      </left>
      <right/>
      <top style="thin">
        <color rgb="FFA0A0A0"/>
      </top>
      <bottom style="thin">
        <color rgb="FF000000"/>
      </bottom>
      <diagonal/>
    </border>
    <border>
      <left style="thin">
        <color rgb="FFA0A0A0"/>
      </left>
      <right style="thin">
        <color rgb="FF000000"/>
      </right>
      <top style="thin">
        <color rgb="FFA0A0A0"/>
      </top>
      <bottom style="thin">
        <color rgb="FF000000"/>
      </bottom>
      <diagonal/>
    </border>
    <border>
      <left style="thin">
        <color rgb="FFA0A0A0"/>
      </left>
      <right style="thin">
        <color rgb="FF606060"/>
      </right>
      <top style="thin">
        <color rgb="FFA0A0A0"/>
      </top>
      <bottom style="thin">
        <color rgb="FF606060"/>
      </bottom>
      <diagonal/>
    </border>
    <border>
      <left style="thin">
        <color rgb="FF606060"/>
      </left>
      <right style="thin">
        <color rgb="FFA0A0A0"/>
      </right>
      <top/>
      <bottom style="thin">
        <color rgb="FFA0A0A0"/>
      </bottom>
      <diagonal/>
    </border>
    <border>
      <left style="thin">
        <color rgb="FFA0A0A0"/>
      </left>
      <right style="thin">
        <color rgb="FF606060"/>
      </right>
      <top/>
      <bottom style="thin">
        <color rgb="FFA0A0A0"/>
      </bottom>
      <diagonal/>
    </border>
    <border>
      <left style="thin">
        <color rgb="FF606060"/>
      </left>
      <right/>
      <top style="thin">
        <color indexed="64"/>
      </top>
      <bottom style="thin">
        <color rgb="FFA0A0A0"/>
      </bottom>
      <diagonal/>
    </border>
    <border>
      <left style="thin">
        <color rgb="FF606060"/>
      </left>
      <right/>
      <top style="thin">
        <color rgb="FFA0A0A0"/>
      </top>
      <bottom style="thin">
        <color indexed="64"/>
      </bottom>
      <diagonal/>
    </border>
    <border>
      <left style="thin">
        <color rgb="FF606060"/>
      </left>
      <right/>
      <top style="thin">
        <color rgb="FFA0A0A0"/>
      </top>
      <bottom style="thin">
        <color rgb="FFA0A0A0"/>
      </bottom>
      <diagonal/>
    </border>
    <border>
      <left style="thin">
        <color rgb="FF606060"/>
      </left>
      <right/>
      <top style="thin">
        <color rgb="FFA0A0A0"/>
      </top>
      <bottom style="thin">
        <color rgb="FF606060"/>
      </bottom>
      <diagonal/>
    </border>
    <border>
      <left style="thin">
        <color theme="0" tint="-0.34998626667073579"/>
      </left>
      <right/>
      <top style="thin">
        <color indexed="64"/>
      </top>
      <bottom style="thin">
        <color theme="0" tint="-0.34998626667073579"/>
      </bottom>
      <diagonal/>
    </border>
    <border>
      <left style="thin">
        <color theme="0" tint="-0.34998626667073579"/>
      </left>
      <right/>
      <top/>
      <bottom style="thin">
        <color theme="0" tint="-0.34998626667073579"/>
      </bottom>
      <diagonal/>
    </border>
    <border>
      <left style="thin">
        <color rgb="FF606060"/>
      </left>
      <right style="thin">
        <color rgb="FF606060"/>
      </right>
      <top/>
      <bottom style="thin">
        <color rgb="FFA0A0A0"/>
      </bottom>
      <diagonal/>
    </border>
    <border>
      <left style="thin">
        <color theme="0" tint="-0.34998626667073579"/>
      </left>
      <right/>
      <top/>
      <bottom/>
      <diagonal/>
    </border>
    <border>
      <left/>
      <right style="thin">
        <color theme="0" tint="-0.34998626667073579"/>
      </right>
      <top style="thin">
        <color rgb="FF606060"/>
      </top>
      <bottom style="thin">
        <color rgb="FF606060"/>
      </bottom>
      <diagonal/>
    </border>
    <border>
      <left style="thin">
        <color rgb="FFA0A0A0"/>
      </left>
      <right style="thin">
        <color theme="0" tint="-0.34998626667073579"/>
      </right>
      <top style="thin">
        <color rgb="FFA0A0A0"/>
      </top>
      <bottom/>
      <diagonal/>
    </border>
    <border>
      <left/>
      <right/>
      <top style="thin">
        <color theme="0" tint="-0.34998626667073579"/>
      </top>
      <bottom style="thin">
        <color rgb="FF606060"/>
      </bottom>
      <diagonal/>
    </border>
    <border>
      <left/>
      <right style="thin">
        <color rgb="FF000000"/>
      </right>
      <top style="thin">
        <color rgb="FF606060"/>
      </top>
      <bottom style="thin">
        <color rgb="FF606060"/>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style="thin">
        <color rgb="FF606060"/>
      </bottom>
      <diagonal/>
    </border>
    <border>
      <left style="thin">
        <color theme="0" tint="-0.34998626667073579"/>
      </left>
      <right/>
      <top style="thin">
        <color theme="0" tint="-0.34998626667073579"/>
      </top>
      <bottom style="thin">
        <color rgb="FF606060"/>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rgb="FF606060"/>
      </top>
      <bottom style="thin">
        <color theme="0" tint="-0.34998626667073579"/>
      </bottom>
      <diagonal/>
    </border>
    <border>
      <left style="thin">
        <color rgb="FFA0A0A0"/>
      </left>
      <right style="thin">
        <color rgb="FFA0A0A0"/>
      </right>
      <top style="thin">
        <color theme="0" tint="-0.34998626667073579"/>
      </top>
      <bottom style="thin">
        <color rgb="FFA0A0A0"/>
      </bottom>
      <diagonal/>
    </border>
    <border>
      <left/>
      <right/>
      <top style="thin">
        <color rgb="FF606060"/>
      </top>
      <bottom/>
      <diagonal/>
    </border>
    <border>
      <left style="thin">
        <color rgb="FF606060"/>
      </left>
      <right style="thin">
        <color rgb="FF606060"/>
      </right>
      <top style="thin">
        <color theme="0" tint="-0.499984740745262"/>
      </top>
      <bottom/>
      <diagonal/>
    </border>
    <border>
      <left style="thin">
        <color theme="0" tint="-0.499984740745262"/>
      </left>
      <right/>
      <top/>
      <bottom/>
      <diagonal/>
    </border>
    <border>
      <left style="thin">
        <color rgb="FF606060"/>
      </left>
      <right style="thin">
        <color rgb="FF606060"/>
      </right>
      <top style="thin">
        <color theme="0" tint="-0.499984740745262"/>
      </top>
      <bottom style="thin">
        <color theme="0" tint="-0.499984740745262"/>
      </bottom>
      <diagonal/>
    </border>
    <border>
      <left style="thin">
        <color rgb="FF606060"/>
      </left>
      <right style="thin">
        <color rgb="FFA0A0A0"/>
      </right>
      <top style="thin">
        <color theme="0" tint="-0.34998626667073579"/>
      </top>
      <bottom style="thin">
        <color rgb="FFA0A0A0"/>
      </bottom>
      <diagonal/>
    </border>
    <border>
      <left/>
      <right/>
      <top style="thin">
        <color rgb="FFA0A0A0"/>
      </top>
      <bottom/>
      <diagonal/>
    </border>
    <border>
      <left/>
      <right/>
      <top style="thin">
        <color rgb="FF606060"/>
      </top>
      <bottom style="thin">
        <color indexed="64"/>
      </bottom>
      <diagonal/>
    </border>
    <border>
      <left/>
      <right/>
      <top/>
      <bottom style="thin">
        <color indexed="64"/>
      </bottom>
      <diagonal/>
    </border>
    <border>
      <left style="thin">
        <color rgb="FF606060"/>
      </left>
      <right style="thin">
        <color rgb="FF606060"/>
      </right>
      <top/>
      <bottom/>
      <diagonal/>
    </border>
    <border>
      <left style="thin">
        <color rgb="FF606060"/>
      </left>
      <right style="thin">
        <color rgb="FF606060"/>
      </right>
      <top/>
      <bottom style="thin">
        <color rgb="FF606060"/>
      </bottom>
      <diagonal/>
    </border>
    <border>
      <left style="thin">
        <color rgb="FF606060"/>
      </left>
      <right/>
      <top/>
      <bottom style="thin">
        <color indexed="64"/>
      </bottom>
      <diagonal/>
    </border>
    <border>
      <left style="thin">
        <color rgb="FF606060"/>
      </left>
      <right/>
      <top style="thin">
        <color rgb="FF606060"/>
      </top>
      <bottom style="thin">
        <color indexed="64"/>
      </bottom>
      <diagonal/>
    </border>
    <border>
      <left style="thin">
        <color rgb="FF606060"/>
      </left>
      <right style="thin">
        <color rgb="FF606060"/>
      </right>
      <top style="thin">
        <color rgb="FF606060"/>
      </top>
      <bottom style="thin">
        <color indexed="64"/>
      </bottom>
      <diagonal/>
    </border>
    <border>
      <left/>
      <right style="thin">
        <color rgb="FF606060"/>
      </right>
      <top style="thin">
        <color rgb="FF606060"/>
      </top>
      <bottom style="thin">
        <color indexed="64"/>
      </bottom>
      <diagonal/>
    </border>
    <border>
      <left/>
      <right/>
      <top style="thin">
        <color rgb="FFA0A0A0"/>
      </top>
      <bottom style="thin">
        <color rgb="FFA0A0A0"/>
      </bottom>
      <diagonal/>
    </border>
    <border>
      <left/>
      <right style="thin">
        <color rgb="FF606060"/>
      </right>
      <top style="thin">
        <color rgb="FFA0A0A0"/>
      </top>
      <bottom style="thin">
        <color rgb="FFA0A0A0"/>
      </bottom>
      <diagonal/>
    </border>
    <border>
      <left style="thin">
        <color rgb="FF606060"/>
      </left>
      <right/>
      <top style="thin">
        <color rgb="FF606060"/>
      </top>
      <bottom style="thin">
        <color rgb="FFA0A0A0"/>
      </bottom>
      <diagonal/>
    </border>
    <border>
      <left/>
      <right style="thin">
        <color rgb="FF606060"/>
      </right>
      <top style="thin">
        <color rgb="FF606060"/>
      </top>
      <bottom style="thin">
        <color rgb="FFA0A0A0"/>
      </bottom>
      <diagonal/>
    </border>
    <border>
      <left/>
      <right/>
      <top/>
      <bottom style="thin">
        <color rgb="FFA0A0A0"/>
      </bottom>
      <diagonal/>
    </border>
  </borders>
  <cellStyleXfs count="3">
    <xf numFmtId="0" fontId="0" fillId="0" borderId="0"/>
    <xf numFmtId="9" fontId="16" fillId="0" borderId="0" applyFont="0" applyFill="0" applyBorder="0" applyAlignment="0" applyProtection="0"/>
    <xf numFmtId="44" fontId="16" fillId="0" borderId="0" applyFont="0" applyFill="0" applyBorder="0" applyAlignment="0" applyProtection="0"/>
  </cellStyleXfs>
  <cellXfs count="266">
    <xf numFmtId="0" fontId="0" fillId="0" borderId="0" xfId="0"/>
    <xf numFmtId="0" fontId="3" fillId="5" borderId="2"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5" borderId="2" xfId="0" applyFont="1" applyFill="1" applyBorder="1" applyAlignment="1">
      <alignment horizontal="left" vertical="center" wrapText="1"/>
    </xf>
    <xf numFmtId="0" fontId="10" fillId="2"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9" fillId="3" borderId="2" xfId="0" applyFont="1" applyFill="1" applyBorder="1" applyAlignment="1">
      <alignment horizontal="left" vertical="center" wrapText="1"/>
    </xf>
    <xf numFmtId="0" fontId="6" fillId="0" borderId="0" xfId="0" applyFont="1" applyAlignment="1">
      <alignment vertical="center"/>
    </xf>
    <xf numFmtId="0" fontId="4" fillId="14" borderId="2" xfId="0" applyFont="1" applyFill="1" applyBorder="1" applyAlignment="1">
      <alignment horizontal="left" vertical="center" wrapText="1"/>
    </xf>
    <xf numFmtId="0" fontId="4" fillId="14" borderId="2" xfId="0" applyFont="1" applyFill="1" applyBorder="1" applyAlignment="1">
      <alignment horizontal="center" vertical="center" wrapText="1"/>
    </xf>
    <xf numFmtId="0" fontId="4" fillId="10" borderId="2" xfId="0" applyFont="1" applyFill="1" applyBorder="1" applyAlignment="1">
      <alignment horizontal="left" vertical="center" wrapText="1"/>
    </xf>
    <xf numFmtId="0" fontId="3" fillId="16" borderId="2" xfId="0" applyFont="1" applyFill="1" applyBorder="1" applyAlignment="1">
      <alignment horizontal="center" vertical="center" wrapText="1"/>
    </xf>
    <xf numFmtId="0" fontId="3" fillId="0" borderId="2" xfId="0" applyFont="1" applyBorder="1" applyAlignment="1">
      <alignment horizontal="left" vertical="center" wrapText="1"/>
    </xf>
    <xf numFmtId="4" fontId="4" fillId="0" borderId="10" xfId="0" applyNumberFormat="1" applyFont="1" applyBorder="1" applyAlignment="1" applyProtection="1">
      <alignment horizontal="right" vertical="center" wrapText="1"/>
      <protection locked="0"/>
    </xf>
    <xf numFmtId="0" fontId="4" fillId="0" borderId="10" xfId="0" applyFont="1" applyBorder="1" applyAlignment="1" applyProtection="1">
      <alignment horizontal="left" vertical="center" wrapText="1"/>
      <protection locked="0"/>
    </xf>
    <xf numFmtId="4" fontId="4" fillId="0" borderId="2" xfId="0" applyNumberFormat="1" applyFont="1" applyBorder="1" applyAlignment="1" applyProtection="1">
      <alignment horizontal="right" vertical="center" wrapText="1"/>
      <protection locked="0"/>
    </xf>
    <xf numFmtId="0" fontId="4" fillId="0" borderId="2" xfId="0" applyFont="1" applyBorder="1" applyAlignment="1" applyProtection="1">
      <alignment horizontal="left" vertical="center" wrapText="1"/>
      <protection locked="0"/>
    </xf>
    <xf numFmtId="0" fontId="4" fillId="0" borderId="2" xfId="0" applyFont="1" applyBorder="1" applyAlignment="1" applyProtection="1">
      <alignment horizontal="right" vertical="center" wrapText="1"/>
      <protection locked="0"/>
    </xf>
    <xf numFmtId="0" fontId="23" fillId="0" borderId="0" xfId="0" applyFont="1"/>
    <xf numFmtId="0" fontId="0" fillId="0" borderId="0" xfId="0" applyAlignment="1">
      <alignment wrapText="1"/>
    </xf>
    <xf numFmtId="0" fontId="19" fillId="0" borderId="0" xfId="0" applyFont="1" applyAlignment="1">
      <alignment wrapText="1"/>
    </xf>
    <xf numFmtId="44" fontId="4" fillId="0" borderId="14" xfId="2" applyFont="1" applyBorder="1" applyAlignment="1" applyProtection="1">
      <alignment horizontal="right" vertical="center" wrapText="1"/>
      <protection locked="0"/>
    </xf>
    <xf numFmtId="44" fontId="4" fillId="0" borderId="16" xfId="2" applyFont="1" applyBorder="1" applyAlignment="1" applyProtection="1">
      <alignment horizontal="right" vertical="center" wrapText="1"/>
      <protection locked="0"/>
    </xf>
    <xf numFmtId="0" fontId="7" fillId="2" borderId="3" xfId="0" applyFont="1" applyFill="1" applyBorder="1" applyAlignment="1">
      <alignment vertical="center" wrapText="1"/>
    </xf>
    <xf numFmtId="0" fontId="0" fillId="0" borderId="28" xfId="0" applyBorder="1"/>
    <xf numFmtId="0" fontId="4" fillId="0" borderId="23" xfId="0" applyFont="1" applyBorder="1" applyAlignment="1" applyProtection="1">
      <alignment horizontal="left" vertical="center" wrapText="1"/>
      <protection locked="0"/>
    </xf>
    <xf numFmtId="0" fontId="4" fillId="0" borderId="2" xfId="0" applyFont="1" applyBorder="1" applyAlignment="1" applyProtection="1">
      <alignment horizontal="center" vertical="center" wrapText="1"/>
      <protection locked="0"/>
    </xf>
    <xf numFmtId="164" fontId="4" fillId="0" borderId="2" xfId="0" applyNumberFormat="1" applyFont="1" applyBorder="1" applyAlignment="1" applyProtection="1">
      <alignment horizontal="left" vertical="center" wrapText="1"/>
      <protection locked="0"/>
    </xf>
    <xf numFmtId="3" fontId="4" fillId="0" borderId="2" xfId="0" applyNumberFormat="1" applyFont="1" applyBorder="1" applyAlignment="1" applyProtection="1">
      <alignment horizontal="right" vertical="center" wrapText="1"/>
      <protection locked="0"/>
    </xf>
    <xf numFmtId="0" fontId="4" fillId="10" borderId="34" xfId="0" applyFont="1" applyFill="1" applyBorder="1" applyAlignment="1">
      <alignment horizontal="center" vertical="center" wrapText="1"/>
    </xf>
    <xf numFmtId="0" fontId="3" fillId="5" borderId="42" xfId="0" applyFont="1" applyFill="1" applyBorder="1" applyAlignment="1">
      <alignment horizontal="left" vertical="center" wrapText="1"/>
    </xf>
    <xf numFmtId="0" fontId="0" fillId="0" borderId="43" xfId="0" applyBorder="1"/>
    <xf numFmtId="0" fontId="27" fillId="5" borderId="42" xfId="0" applyFont="1" applyFill="1" applyBorder="1" applyAlignment="1">
      <alignment horizontal="left" vertical="center" wrapText="1"/>
    </xf>
    <xf numFmtId="0" fontId="29" fillId="0" borderId="43" xfId="0" applyFont="1" applyBorder="1" applyAlignment="1">
      <alignment horizontal="left" vertical="center" wrapText="1"/>
    </xf>
    <xf numFmtId="4" fontId="30" fillId="0" borderId="0" xfId="0" applyNumberFormat="1" applyFont="1" applyAlignment="1">
      <alignment horizontal="right" vertical="center" wrapText="1"/>
    </xf>
    <xf numFmtId="4" fontId="30" fillId="0" borderId="28" xfId="0" applyNumberFormat="1" applyFont="1" applyBorder="1" applyAlignment="1">
      <alignment horizontal="right" vertical="center" wrapText="1"/>
    </xf>
    <xf numFmtId="0" fontId="4" fillId="5" borderId="42" xfId="0" applyFont="1" applyFill="1" applyBorder="1" applyAlignment="1">
      <alignment horizontal="left" vertical="center" wrapText="1"/>
    </xf>
    <xf numFmtId="0" fontId="3" fillId="5" borderId="47" xfId="0" applyFont="1" applyFill="1" applyBorder="1" applyAlignment="1">
      <alignment horizontal="left" vertical="center" wrapText="1"/>
    </xf>
    <xf numFmtId="0" fontId="3" fillId="5" borderId="34" xfId="0" applyFont="1" applyFill="1" applyBorder="1" applyAlignment="1">
      <alignment horizontal="center" vertical="center" wrapText="1"/>
    </xf>
    <xf numFmtId="0" fontId="4" fillId="0" borderId="52" xfId="0" applyFont="1" applyBorder="1" applyAlignment="1" applyProtection="1">
      <alignment horizontal="left" vertical="center" wrapText="1"/>
      <protection locked="0"/>
    </xf>
    <xf numFmtId="0" fontId="10" fillId="2" borderId="33"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21" xfId="0" applyFont="1" applyFill="1" applyBorder="1" applyAlignment="1">
      <alignment horizontal="center" vertical="center" wrapText="1"/>
    </xf>
    <xf numFmtId="0" fontId="4" fillId="0" borderId="34" xfId="0" applyFont="1" applyBorder="1" applyAlignment="1" applyProtection="1">
      <alignment horizontal="center" vertical="center" wrapText="1"/>
      <protection locked="0"/>
    </xf>
    <xf numFmtId="0" fontId="3" fillId="20" borderId="2" xfId="0" applyFont="1" applyFill="1" applyBorder="1" applyAlignment="1">
      <alignment horizontal="left" vertical="center" wrapText="1"/>
    </xf>
    <xf numFmtId="0" fontId="4" fillId="21" borderId="2" xfId="0" applyFont="1" applyFill="1" applyBorder="1" applyAlignment="1">
      <alignment horizontal="left" vertical="center" wrapText="1"/>
    </xf>
    <xf numFmtId="0" fontId="20" fillId="21" borderId="2" xfId="0" applyFont="1" applyFill="1" applyBorder="1" applyAlignment="1">
      <alignment horizontal="left" vertical="center" wrapText="1"/>
    </xf>
    <xf numFmtId="0" fontId="7" fillId="2" borderId="0" xfId="0" applyFont="1" applyFill="1" applyAlignment="1">
      <alignment horizontal="center" vertical="center" wrapText="1"/>
    </xf>
    <xf numFmtId="0" fontId="20" fillId="0" borderId="23" xfId="0" applyFont="1" applyBorder="1" applyAlignment="1" applyProtection="1">
      <alignment horizontal="left" vertical="center" wrapText="1"/>
      <protection locked="0"/>
    </xf>
    <xf numFmtId="164" fontId="4" fillId="0" borderId="57" xfId="0" applyNumberFormat="1" applyFont="1" applyBorder="1" applyAlignment="1" applyProtection="1">
      <alignment horizontal="left" vertical="center" wrapText="1"/>
      <protection locked="0"/>
    </xf>
    <xf numFmtId="49" fontId="4" fillId="0" borderId="22" xfId="0" applyNumberFormat="1" applyFont="1" applyBorder="1" applyAlignment="1" applyProtection="1">
      <alignment horizontal="left" vertical="center" wrapText="1"/>
      <protection locked="0"/>
    </xf>
    <xf numFmtId="0" fontId="15" fillId="0" borderId="22" xfId="0" applyFont="1" applyBorder="1" applyAlignment="1" applyProtection="1">
      <alignment horizontal="left" vertical="center" wrapText="1"/>
      <protection locked="0"/>
    </xf>
    <xf numFmtId="164" fontId="4" fillId="0" borderId="22" xfId="0" applyNumberFormat="1" applyFont="1" applyBorder="1" applyAlignment="1" applyProtection="1">
      <alignment horizontal="left" vertical="center" wrapText="1"/>
      <protection locked="0"/>
    </xf>
    <xf numFmtId="164" fontId="15" fillId="0" borderId="22" xfId="0" applyNumberFormat="1" applyFont="1" applyBorder="1" applyAlignment="1" applyProtection="1">
      <alignment horizontal="left" vertical="center" wrapText="1"/>
      <protection locked="0"/>
    </xf>
    <xf numFmtId="0" fontId="31" fillId="0" borderId="0" xfId="0" applyFont="1" applyAlignment="1">
      <alignment wrapText="1"/>
    </xf>
    <xf numFmtId="0" fontId="24" fillId="4" borderId="2" xfId="0" applyFont="1" applyFill="1" applyBorder="1" applyAlignment="1">
      <alignment horizontal="left" vertical="center" wrapText="1"/>
    </xf>
    <xf numFmtId="3" fontId="4" fillId="23" borderId="2" xfId="0" applyNumberFormat="1" applyFont="1" applyFill="1" applyBorder="1" applyAlignment="1" applyProtection="1">
      <alignment horizontal="right" vertical="center" wrapText="1"/>
      <protection locked="0"/>
    </xf>
    <xf numFmtId="0" fontId="0" fillId="0" borderId="60" xfId="0" applyBorder="1"/>
    <xf numFmtId="0" fontId="34" fillId="5" borderId="2" xfId="0" applyFont="1" applyFill="1" applyBorder="1" applyAlignment="1">
      <alignment horizontal="left" vertical="center" wrapText="1"/>
    </xf>
    <xf numFmtId="0" fontId="4" fillId="21" borderId="62" xfId="0" applyFont="1" applyFill="1" applyBorder="1" applyAlignment="1">
      <alignment horizontal="left" vertical="center" wrapText="1"/>
    </xf>
    <xf numFmtId="0" fontId="0" fillId="0" borderId="63" xfId="0" applyBorder="1"/>
    <xf numFmtId="0" fontId="35" fillId="11" borderId="30" xfId="0" applyFont="1" applyFill="1" applyBorder="1" applyAlignment="1">
      <alignment horizontal="center" vertical="center" wrapText="1"/>
    </xf>
    <xf numFmtId="0" fontId="35" fillId="11" borderId="11" xfId="0" applyFont="1" applyFill="1" applyBorder="1" applyAlignment="1">
      <alignment horizontal="center" vertical="center" wrapText="1"/>
    </xf>
    <xf numFmtId="0" fontId="35" fillId="11" borderId="31" xfId="0" applyFont="1" applyFill="1" applyBorder="1" applyAlignment="1">
      <alignment horizontal="center" vertical="center" wrapText="1"/>
    </xf>
    <xf numFmtId="0" fontId="22" fillId="10" borderId="34" xfId="0" applyFont="1" applyFill="1" applyBorder="1" applyAlignment="1">
      <alignment horizontal="center" vertical="center" wrapText="1"/>
    </xf>
    <xf numFmtId="14" fontId="4" fillId="0" borderId="2" xfId="0" applyNumberFormat="1" applyFont="1" applyBorder="1" applyAlignment="1" applyProtection="1">
      <alignment horizontal="left" vertical="center" wrapText="1"/>
      <protection locked="0"/>
    </xf>
    <xf numFmtId="49" fontId="4" fillId="0" borderId="2" xfId="0" applyNumberFormat="1" applyFont="1" applyBorder="1" applyAlignment="1" applyProtection="1">
      <alignment horizontal="left" vertical="center" wrapText="1"/>
      <protection locked="0"/>
    </xf>
    <xf numFmtId="0" fontId="27" fillId="5" borderId="2" xfId="0" applyFont="1" applyFill="1" applyBorder="1" applyAlignment="1">
      <alignment horizontal="left" vertical="center" wrapText="1"/>
    </xf>
    <xf numFmtId="0" fontId="4" fillId="0" borderId="71" xfId="0" applyFont="1" applyBorder="1" applyAlignment="1" applyProtection="1">
      <alignment horizontal="left" vertical="center" wrapText="1"/>
      <protection locked="0"/>
    </xf>
    <xf numFmtId="0" fontId="0" fillId="0" borderId="74" xfId="0" applyBorder="1" applyAlignment="1">
      <alignment wrapText="1"/>
    </xf>
    <xf numFmtId="0" fontId="31" fillId="0" borderId="74" xfId="0" applyFont="1" applyBorder="1" applyAlignment="1">
      <alignment wrapText="1"/>
    </xf>
    <xf numFmtId="0" fontId="20" fillId="9" borderId="2" xfId="0" applyFont="1" applyFill="1" applyBorder="1" applyAlignment="1">
      <alignment horizontal="left" vertical="center" wrapText="1"/>
    </xf>
    <xf numFmtId="0" fontId="40" fillId="5" borderId="2" xfId="0" applyFont="1" applyFill="1" applyBorder="1" applyAlignment="1">
      <alignment horizontal="left" vertical="center" wrapText="1"/>
    </xf>
    <xf numFmtId="0" fontId="41" fillId="0" borderId="0" xfId="0" applyFont="1"/>
    <xf numFmtId="0" fontId="23" fillId="0" borderId="60" xfId="0" applyFont="1" applyBorder="1" applyAlignment="1">
      <alignment vertical="center"/>
    </xf>
    <xf numFmtId="0" fontId="42" fillId="0" borderId="0" xfId="0" applyFont="1"/>
    <xf numFmtId="0" fontId="43" fillId="0" borderId="0" xfId="0" applyFont="1"/>
    <xf numFmtId="164" fontId="15" fillId="9" borderId="22" xfId="0" applyNumberFormat="1" applyFont="1" applyFill="1" applyBorder="1" applyAlignment="1">
      <alignment vertical="center"/>
    </xf>
    <xf numFmtId="164" fontId="15" fillId="9" borderId="27" xfId="0" applyNumberFormat="1" applyFont="1" applyFill="1" applyBorder="1" applyAlignment="1">
      <alignment vertical="center" wrapText="1"/>
    </xf>
    <xf numFmtId="0" fontId="3" fillId="5" borderId="37" xfId="0" applyFont="1" applyFill="1" applyBorder="1" applyAlignment="1">
      <alignment horizontal="left" vertical="center" wrapText="1"/>
    </xf>
    <xf numFmtId="0" fontId="14" fillId="5" borderId="38" xfId="0" applyFont="1" applyFill="1" applyBorder="1" applyAlignment="1">
      <alignment horizontal="left" vertical="center" wrapText="1"/>
    </xf>
    <xf numFmtId="0" fontId="14" fillId="5" borderId="39" xfId="0" applyFont="1" applyFill="1" applyBorder="1" applyAlignment="1">
      <alignment horizontal="left" vertical="center" wrapText="1"/>
    </xf>
    <xf numFmtId="0" fontId="14" fillId="9" borderId="38" xfId="0" applyFont="1" applyFill="1" applyBorder="1" applyAlignment="1">
      <alignment horizontal="left" vertical="center" wrapText="1"/>
    </xf>
    <xf numFmtId="0" fontId="14" fillId="9" borderId="39" xfId="0" applyFont="1" applyFill="1" applyBorder="1" applyAlignment="1">
      <alignment horizontal="left" vertical="center" wrapText="1"/>
    </xf>
    <xf numFmtId="164" fontId="4" fillId="9" borderId="58" xfId="0" applyNumberFormat="1" applyFont="1" applyFill="1" applyBorder="1" applyAlignment="1">
      <alignment vertical="center" wrapText="1"/>
    </xf>
    <xf numFmtId="164" fontId="4" fillId="9" borderId="70" xfId="0" applyNumberFormat="1" applyFont="1" applyFill="1" applyBorder="1" applyAlignment="1">
      <alignment vertical="center" wrapText="1"/>
    </xf>
    <xf numFmtId="49" fontId="4" fillId="9" borderId="22" xfId="0" applyNumberFormat="1" applyFont="1" applyFill="1" applyBorder="1" applyAlignment="1">
      <alignment vertical="center" wrapText="1"/>
    </xf>
    <xf numFmtId="49" fontId="4" fillId="9" borderId="69" xfId="0" applyNumberFormat="1" applyFont="1" applyFill="1" applyBorder="1" applyAlignment="1">
      <alignment vertical="center" wrapText="1"/>
    </xf>
    <xf numFmtId="0" fontId="15" fillId="9" borderId="22" xfId="0" applyFont="1" applyFill="1" applyBorder="1" applyAlignment="1">
      <alignment vertical="center" wrapText="1"/>
    </xf>
    <xf numFmtId="0" fontId="15" fillId="9" borderId="69" xfId="0" applyFont="1" applyFill="1" applyBorder="1" applyAlignment="1">
      <alignment vertical="center" wrapText="1"/>
    </xf>
    <xf numFmtId="164" fontId="4" fillId="9" borderId="22" xfId="0" applyNumberFormat="1" applyFont="1" applyFill="1" applyBorder="1" applyAlignment="1">
      <alignment vertical="center" wrapText="1"/>
    </xf>
    <xf numFmtId="164" fontId="4" fillId="9" borderId="27" xfId="0" applyNumberFormat="1" applyFont="1" applyFill="1" applyBorder="1" applyAlignment="1">
      <alignment vertical="center" wrapText="1"/>
    </xf>
    <xf numFmtId="0" fontId="33" fillId="24" borderId="3"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7" fillId="11" borderId="30" xfId="0" applyFont="1" applyFill="1" applyBorder="1" applyAlignment="1">
      <alignment horizontal="center" vertical="center" wrapText="1"/>
    </xf>
    <xf numFmtId="0" fontId="17" fillId="11" borderId="11" xfId="0" applyFont="1" applyFill="1" applyBorder="1" applyAlignment="1">
      <alignment horizontal="center" vertical="center" wrapText="1"/>
    </xf>
    <xf numFmtId="0" fontId="17" fillId="11" borderId="31" xfId="0" applyFont="1" applyFill="1" applyBorder="1" applyAlignment="1">
      <alignment horizontal="center" vertical="center" wrapText="1"/>
    </xf>
    <xf numFmtId="0" fontId="3" fillId="19" borderId="0" xfId="0" applyFont="1" applyFill="1" applyAlignment="1">
      <alignment vertical="center" wrapText="1"/>
    </xf>
    <xf numFmtId="0" fontId="3" fillId="19" borderId="21" xfId="0" applyFont="1" applyFill="1" applyBorder="1" applyAlignment="1">
      <alignment vertical="center" wrapText="1"/>
    </xf>
    <xf numFmtId="4" fontId="2" fillId="18" borderId="3" xfId="0" applyNumberFormat="1" applyFont="1" applyFill="1" applyBorder="1" applyAlignment="1">
      <alignment horizontal="right" vertical="center" wrapText="1"/>
    </xf>
    <xf numFmtId="0" fontId="0" fillId="22" borderId="59" xfId="0" applyFill="1" applyBorder="1"/>
    <xf numFmtId="0" fontId="0" fillId="22" borderId="21" xfId="0" applyFill="1" applyBorder="1"/>
    <xf numFmtId="0" fontId="3" fillId="0" borderId="33" xfId="0" applyFont="1" applyBorder="1" applyAlignment="1">
      <alignment horizontal="right" vertical="center" wrapText="1"/>
    </xf>
    <xf numFmtId="0" fontId="3" fillId="0" borderId="0" xfId="0" applyFont="1" applyAlignment="1">
      <alignment horizontal="right" vertical="center" wrapText="1"/>
    </xf>
    <xf numFmtId="44" fontId="4" fillId="0" borderId="0" xfId="2" applyFont="1" applyFill="1" applyBorder="1" applyAlignment="1" applyProtection="1">
      <alignment horizontal="right" vertical="center" wrapText="1"/>
    </xf>
    <xf numFmtId="0" fontId="3" fillId="0" borderId="77" xfId="0" applyFont="1" applyBorder="1" applyAlignment="1">
      <alignment vertical="center" wrapText="1"/>
    </xf>
    <xf numFmtId="0" fontId="3" fillId="0" borderId="21" xfId="0" applyFont="1" applyBorder="1" applyAlignment="1">
      <alignment vertical="center" wrapText="1"/>
    </xf>
    <xf numFmtId="4" fontId="2" fillId="25" borderId="3" xfId="0" applyNumberFormat="1" applyFont="1" applyFill="1" applyBorder="1" applyAlignment="1">
      <alignment horizontal="right" vertical="center" wrapText="1"/>
    </xf>
    <xf numFmtId="0" fontId="0" fillId="26" borderId="73" xfId="0" applyFill="1" applyBorder="1"/>
    <xf numFmtId="0" fontId="25" fillId="13" borderId="6" xfId="0" applyFont="1" applyFill="1" applyBorder="1" applyAlignment="1">
      <alignment vertical="center" wrapText="1"/>
    </xf>
    <xf numFmtId="0" fontId="11" fillId="17" borderId="2" xfId="0" applyFont="1" applyFill="1" applyBorder="1" applyAlignment="1">
      <alignment horizontal="left" vertical="center" wrapText="1"/>
    </xf>
    <xf numFmtId="4" fontId="9" fillId="3" borderId="2" xfId="0" applyNumberFormat="1" applyFont="1" applyFill="1" applyBorder="1" applyAlignment="1">
      <alignment horizontal="right" vertical="center" wrapText="1"/>
    </xf>
    <xf numFmtId="0" fontId="9" fillId="13" borderId="5" xfId="0" applyFont="1" applyFill="1" applyBorder="1" applyAlignment="1">
      <alignment vertical="center" wrapText="1"/>
    </xf>
    <xf numFmtId="0" fontId="11" fillId="17" borderId="10" xfId="0" applyFont="1" applyFill="1" applyBorder="1" applyAlignment="1">
      <alignment horizontal="left" vertical="center" wrapText="1"/>
    </xf>
    <xf numFmtId="4" fontId="9" fillId="3" borderId="10" xfId="0" applyNumberFormat="1" applyFont="1" applyFill="1" applyBorder="1" applyAlignment="1">
      <alignment horizontal="right" vertical="center" wrapText="1"/>
    </xf>
    <xf numFmtId="0" fontId="39" fillId="17" borderId="10" xfId="0" applyFont="1" applyFill="1" applyBorder="1" applyAlignment="1">
      <alignment horizontal="left" vertical="center" wrapText="1"/>
    </xf>
    <xf numFmtId="4" fontId="7" fillId="7" borderId="3" xfId="0" applyNumberFormat="1" applyFont="1" applyFill="1" applyBorder="1" applyAlignment="1">
      <alignment horizontal="right" vertical="center" wrapText="1"/>
    </xf>
    <xf numFmtId="0" fontId="0" fillId="7" borderId="3" xfId="0" applyFill="1" applyBorder="1"/>
    <xf numFmtId="0" fontId="9" fillId="13" borderId="6" xfId="0" applyFont="1" applyFill="1" applyBorder="1" applyAlignment="1">
      <alignment vertical="center" wrapText="1"/>
    </xf>
    <xf numFmtId="4" fontId="36" fillId="3" borderId="10" xfId="0" applyNumberFormat="1" applyFont="1" applyFill="1" applyBorder="1" applyAlignment="1">
      <alignment horizontal="right" vertical="center" wrapText="1"/>
    </xf>
    <xf numFmtId="4" fontId="36" fillId="3" borderId="2" xfId="0" applyNumberFormat="1" applyFont="1" applyFill="1" applyBorder="1" applyAlignment="1">
      <alignment horizontal="right" vertical="center" wrapText="1"/>
    </xf>
    <xf numFmtId="4" fontId="7" fillId="7" borderId="84" xfId="0" applyNumberFormat="1" applyFont="1" applyFill="1" applyBorder="1" applyAlignment="1">
      <alignment horizontal="right" vertical="center" wrapText="1"/>
    </xf>
    <xf numFmtId="0" fontId="0" fillId="7" borderId="84" xfId="0" applyFill="1" applyBorder="1"/>
    <xf numFmtId="4" fontId="2" fillId="25" borderId="81" xfId="0" applyNumberFormat="1" applyFont="1" applyFill="1" applyBorder="1" applyAlignment="1">
      <alignment horizontal="right" vertical="center" wrapText="1"/>
    </xf>
    <xf numFmtId="0" fontId="0" fillId="26" borderId="80" xfId="0" applyFill="1" applyBorder="1"/>
    <xf numFmtId="0" fontId="0" fillId="26" borderId="33" xfId="0" applyFill="1" applyBorder="1"/>
    <xf numFmtId="0" fontId="9" fillId="3" borderId="6" xfId="0" applyFont="1" applyFill="1" applyBorder="1" applyAlignment="1">
      <alignment vertical="center" wrapText="1"/>
    </xf>
    <xf numFmtId="4" fontId="9" fillId="3" borderId="71" xfId="0" applyNumberFormat="1" applyFont="1" applyFill="1" applyBorder="1" applyAlignment="1">
      <alignment horizontal="right" vertical="center" wrapText="1"/>
    </xf>
    <xf numFmtId="0" fontId="9" fillId="3" borderId="5" xfId="0" applyFont="1" applyFill="1" applyBorder="1" applyAlignment="1">
      <alignment vertical="center" wrapText="1"/>
    </xf>
    <xf numFmtId="0" fontId="7" fillId="0" borderId="33" xfId="0" applyFont="1" applyBorder="1" applyAlignment="1">
      <alignment horizontal="right" vertical="center" wrapText="1"/>
    </xf>
    <xf numFmtId="0" fontId="7" fillId="0" borderId="0" xfId="0" applyFont="1" applyAlignment="1">
      <alignment horizontal="right" vertical="center" wrapText="1"/>
    </xf>
    <xf numFmtId="4" fontId="7" fillId="0" borderId="0" xfId="0" applyNumberFormat="1" applyFont="1" applyAlignment="1">
      <alignment horizontal="right" vertical="center" wrapText="1"/>
    </xf>
    <xf numFmtId="0" fontId="0" fillId="0" borderId="21" xfId="0" applyBorder="1"/>
    <xf numFmtId="0" fontId="0" fillId="26" borderId="75" xfId="0" applyFill="1" applyBorder="1"/>
    <xf numFmtId="4" fontId="9" fillId="3" borderId="5" xfId="0" applyNumberFormat="1" applyFont="1" applyFill="1" applyBorder="1" applyAlignment="1">
      <alignment horizontal="right" vertical="center" wrapText="1"/>
    </xf>
    <xf numFmtId="0" fontId="7" fillId="29" borderId="82" xfId="0" applyFont="1" applyFill="1" applyBorder="1" applyAlignment="1">
      <alignment horizontal="right" vertical="center" wrapText="1"/>
    </xf>
    <xf numFmtId="0" fontId="7" fillId="29" borderId="79" xfId="0" applyFont="1" applyFill="1" applyBorder="1" applyAlignment="1">
      <alignment horizontal="right" vertical="center" wrapText="1"/>
    </xf>
    <xf numFmtId="4" fontId="7" fillId="29" borderId="79" xfId="0" applyNumberFormat="1" applyFont="1" applyFill="1" applyBorder="1" applyAlignment="1">
      <alignment horizontal="right" vertical="center" wrapText="1"/>
    </xf>
    <xf numFmtId="0" fontId="0" fillId="29" borderId="79" xfId="0" applyFill="1" applyBorder="1"/>
    <xf numFmtId="0" fontId="0" fillId="0" borderId="0" xfId="0" applyProtection="1">
      <protection locked="0"/>
    </xf>
    <xf numFmtId="0" fontId="26" fillId="2" borderId="3" xfId="0" applyFont="1" applyFill="1" applyBorder="1"/>
    <xf numFmtId="0" fontId="0" fillId="2" borderId="3" xfId="0" applyFill="1" applyBorder="1"/>
    <xf numFmtId="0" fontId="44" fillId="0" borderId="0" xfId="0" applyFont="1" applyAlignment="1">
      <alignment vertical="center"/>
    </xf>
    <xf numFmtId="0" fontId="45" fillId="0" borderId="0" xfId="0" applyFont="1"/>
    <xf numFmtId="0" fontId="20" fillId="0" borderId="21" xfId="0" applyFont="1" applyBorder="1" applyAlignment="1" applyProtection="1">
      <alignment vertical="center" wrapText="1"/>
      <protection locked="0"/>
    </xf>
    <xf numFmtId="2" fontId="4" fillId="0" borderId="2" xfId="2" applyNumberFormat="1" applyFont="1" applyFill="1" applyBorder="1" applyAlignment="1" applyProtection="1">
      <alignment horizontal="right" vertical="center" wrapText="1"/>
      <protection locked="0"/>
    </xf>
    <xf numFmtId="2" fontId="4" fillId="0" borderId="2" xfId="0" applyNumberFormat="1" applyFont="1" applyBorder="1" applyAlignment="1" applyProtection="1">
      <alignment horizontal="right" vertical="center" wrapText="1"/>
      <protection locked="0"/>
    </xf>
    <xf numFmtId="2" fontId="4" fillId="0" borderId="10" xfId="2" applyNumberFormat="1" applyFont="1" applyBorder="1" applyAlignment="1" applyProtection="1">
      <alignment horizontal="right" vertical="center" wrapText="1"/>
      <protection locked="0"/>
    </xf>
    <xf numFmtId="2" fontId="4" fillId="0" borderId="10" xfId="0" applyNumberFormat="1" applyFont="1" applyBorder="1" applyAlignment="1" applyProtection="1">
      <alignment horizontal="right" vertical="center" wrapText="1"/>
      <protection locked="0"/>
    </xf>
    <xf numFmtId="2" fontId="4" fillId="0" borderId="2" xfId="2" applyNumberFormat="1" applyFont="1" applyBorder="1" applyAlignment="1" applyProtection="1">
      <alignment horizontal="right" vertical="center" wrapText="1"/>
      <protection locked="0"/>
    </xf>
    <xf numFmtId="0" fontId="1"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4" fillId="0" borderId="4" xfId="0" applyFont="1" applyBorder="1" applyAlignment="1" applyProtection="1">
      <alignment horizontal="left" vertical="center" wrapText="1"/>
      <protection locked="0"/>
    </xf>
    <xf numFmtId="0" fontId="4" fillId="0" borderId="29" xfId="0" applyFont="1" applyBorder="1" applyAlignment="1" applyProtection="1">
      <alignment horizontal="left" vertical="center" wrapText="1"/>
      <protection locked="0"/>
    </xf>
    <xf numFmtId="0" fontId="4" fillId="0" borderId="48" xfId="0" applyFont="1" applyBorder="1" applyAlignment="1" applyProtection="1">
      <alignment horizontal="left" vertical="center" wrapText="1"/>
      <protection locked="0"/>
    </xf>
    <xf numFmtId="0" fontId="4" fillId="0" borderId="49" xfId="0" applyFont="1" applyBorder="1" applyAlignment="1" applyProtection="1">
      <alignment horizontal="left" vertical="center" wrapText="1"/>
      <protection locked="0"/>
    </xf>
    <xf numFmtId="0" fontId="7" fillId="7" borderId="44" xfId="0" applyFont="1" applyFill="1" applyBorder="1" applyAlignment="1">
      <alignment horizontal="left" vertical="center" wrapText="1"/>
    </xf>
    <xf numFmtId="0" fontId="7" fillId="7" borderId="4" xfId="0" applyFont="1" applyFill="1" applyBorder="1" applyAlignment="1">
      <alignment horizontal="left" vertical="center" wrapText="1"/>
    </xf>
    <xf numFmtId="0" fontId="7" fillId="7" borderId="29" xfId="0" applyFont="1" applyFill="1" applyBorder="1" applyAlignment="1">
      <alignment horizontal="left" vertical="center" wrapText="1"/>
    </xf>
    <xf numFmtId="0" fontId="22" fillId="0" borderId="4" xfId="0" applyFont="1" applyBorder="1" applyAlignment="1" applyProtection="1">
      <alignment horizontal="left" vertical="center" wrapText="1"/>
      <protection locked="0"/>
    </xf>
    <xf numFmtId="0" fontId="22" fillId="0" borderId="29" xfId="0" applyFont="1" applyBorder="1" applyAlignment="1" applyProtection="1">
      <alignment horizontal="left" vertical="center" wrapText="1"/>
      <protection locked="0"/>
    </xf>
    <xf numFmtId="4" fontId="9" fillId="3" borderId="4" xfId="0" applyNumberFormat="1" applyFont="1" applyFill="1" applyBorder="1" applyAlignment="1">
      <alignment horizontal="right" vertical="center" wrapText="1"/>
    </xf>
    <xf numFmtId="4" fontId="9" fillId="3" borderId="29" xfId="0" applyNumberFormat="1" applyFont="1" applyFill="1" applyBorder="1" applyAlignment="1">
      <alignment horizontal="right" vertical="center" wrapText="1"/>
    </xf>
    <xf numFmtId="0" fontId="8" fillId="7" borderId="40" xfId="0" applyFont="1" applyFill="1" applyBorder="1" applyAlignment="1">
      <alignment horizontal="left" vertical="center" wrapText="1"/>
    </xf>
    <xf numFmtId="0" fontId="8" fillId="7" borderId="1" xfId="0" applyFont="1" applyFill="1" applyBorder="1" applyAlignment="1">
      <alignment horizontal="left" vertical="center" wrapText="1"/>
    </xf>
    <xf numFmtId="0" fontId="8" fillId="7" borderId="41" xfId="0" applyFont="1" applyFill="1" applyBorder="1" applyAlignment="1">
      <alignment horizontal="left" vertical="center" wrapText="1"/>
    </xf>
    <xf numFmtId="0" fontId="4" fillId="9" borderId="45" xfId="0" applyFont="1" applyFill="1" applyBorder="1" applyAlignment="1">
      <alignment horizontal="left" vertical="center" wrapText="1"/>
    </xf>
    <xf numFmtId="0" fontId="4" fillId="9" borderId="25" xfId="0" applyFont="1" applyFill="1" applyBorder="1" applyAlignment="1">
      <alignment horizontal="left" vertical="center"/>
    </xf>
    <xf numFmtId="0" fontId="4" fillId="9" borderId="46" xfId="0" applyFont="1" applyFill="1" applyBorder="1" applyAlignment="1">
      <alignment horizontal="left" vertical="center"/>
    </xf>
    <xf numFmtId="0" fontId="8" fillId="8" borderId="40" xfId="0" applyFont="1" applyFill="1" applyBorder="1" applyAlignment="1">
      <alignment horizontal="left" vertical="center" wrapText="1"/>
    </xf>
    <xf numFmtId="0" fontId="8" fillId="8" borderId="1" xfId="0" applyFont="1" applyFill="1" applyBorder="1" applyAlignment="1">
      <alignment horizontal="left" vertical="center" wrapText="1"/>
    </xf>
    <xf numFmtId="0" fontId="8" fillId="8" borderId="41" xfId="0" applyFont="1" applyFill="1" applyBorder="1" applyAlignment="1">
      <alignment horizontal="left" vertical="center" wrapText="1"/>
    </xf>
    <xf numFmtId="4" fontId="4" fillId="0" borderId="4" xfId="0" applyNumberFormat="1" applyFont="1" applyBorder="1" applyAlignment="1" applyProtection="1">
      <alignment horizontal="right" vertical="center" wrapText="1"/>
      <protection locked="0"/>
    </xf>
    <xf numFmtId="4" fontId="4" fillId="0" borderId="29" xfId="0" applyNumberFormat="1" applyFont="1" applyBorder="1" applyAlignment="1" applyProtection="1">
      <alignment horizontal="right" vertical="center" wrapText="1"/>
      <protection locked="0"/>
    </xf>
    <xf numFmtId="0" fontId="37" fillId="5" borderId="9" xfId="0" applyFont="1" applyFill="1" applyBorder="1" applyAlignment="1">
      <alignment horizontal="center" vertical="center" wrapText="1"/>
    </xf>
    <xf numFmtId="0" fontId="37" fillId="5" borderId="32" xfId="0" applyFont="1" applyFill="1" applyBorder="1" applyAlignment="1">
      <alignment horizontal="center" vertical="center" wrapText="1"/>
    </xf>
    <xf numFmtId="164" fontId="32" fillId="9" borderId="22" xfId="0" applyNumberFormat="1" applyFont="1" applyFill="1" applyBorder="1" applyAlignment="1">
      <alignment horizontal="left" vertical="center" wrapText="1"/>
    </xf>
    <xf numFmtId="164" fontId="32" fillId="9" borderId="27" xfId="0" applyNumberFormat="1" applyFont="1" applyFill="1" applyBorder="1" applyAlignment="1">
      <alignment horizontal="left" vertical="center" wrapText="1"/>
    </xf>
    <xf numFmtId="164" fontId="15" fillId="9" borderId="22" xfId="0" applyNumberFormat="1" applyFont="1" applyFill="1" applyBorder="1" applyAlignment="1">
      <alignment horizontal="left" vertical="center" wrapText="1"/>
    </xf>
    <xf numFmtId="164" fontId="15" fillId="9" borderId="27" xfId="0" applyNumberFormat="1" applyFont="1" applyFill="1" applyBorder="1" applyAlignment="1">
      <alignment horizontal="left" vertical="center" wrapText="1"/>
    </xf>
    <xf numFmtId="164" fontId="15" fillId="9" borderId="69" xfId="0" applyNumberFormat="1" applyFont="1" applyFill="1" applyBorder="1" applyAlignment="1">
      <alignment horizontal="left" vertical="center" wrapText="1"/>
    </xf>
    <xf numFmtId="164" fontId="15" fillId="9" borderId="66" xfId="0" applyNumberFormat="1" applyFont="1" applyFill="1" applyBorder="1" applyAlignment="1">
      <alignment horizontal="left" vertical="center" wrapText="1"/>
    </xf>
    <xf numFmtId="164" fontId="15" fillId="9" borderId="65" xfId="0" applyNumberFormat="1" applyFont="1" applyFill="1" applyBorder="1" applyAlignment="1">
      <alignment horizontal="left" vertical="center" wrapText="1"/>
    </xf>
    <xf numFmtId="0" fontId="38" fillId="9" borderId="68" xfId="0" applyFont="1" applyFill="1" applyBorder="1" applyAlignment="1">
      <alignment horizontal="left" vertical="center" wrapText="1"/>
    </xf>
    <xf numFmtId="0" fontId="38" fillId="9" borderId="67" xfId="0" applyFont="1" applyFill="1" applyBorder="1" applyAlignment="1">
      <alignment horizontal="left" vertical="center" wrapText="1"/>
    </xf>
    <xf numFmtId="0" fontId="5" fillId="7" borderId="40"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4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64" xfId="0" applyFont="1" applyFill="1" applyBorder="1" applyAlignment="1">
      <alignment horizontal="center" vertical="center" wrapText="1"/>
    </xf>
    <xf numFmtId="0" fontId="6" fillId="6" borderId="33" xfId="0" applyFont="1" applyFill="1" applyBorder="1" applyAlignment="1">
      <alignment horizontal="left" vertical="center" wrapText="1"/>
    </xf>
    <xf numFmtId="0" fontId="6" fillId="6" borderId="0" xfId="0" applyFont="1" applyFill="1" applyAlignment="1">
      <alignment horizontal="left" vertical="center" wrapText="1"/>
    </xf>
    <xf numFmtId="0" fontId="6" fillId="6" borderId="21" xfId="0" applyFont="1" applyFill="1" applyBorder="1" applyAlignment="1">
      <alignment horizontal="left" vertical="center" wrapText="1"/>
    </xf>
    <xf numFmtId="0" fontId="33" fillId="25" borderId="55" xfId="0" applyFont="1" applyFill="1" applyBorder="1" applyAlignment="1">
      <alignment horizontal="left" vertical="top" wrapText="1"/>
    </xf>
    <xf numFmtId="0" fontId="33" fillId="25" borderId="86" xfId="0" applyFont="1" applyFill="1" applyBorder="1" applyAlignment="1">
      <alignment horizontal="left" vertical="top" wrapText="1"/>
    </xf>
    <xf numFmtId="0" fontId="33" fillId="25" borderId="87" xfId="0" applyFont="1" applyFill="1" applyBorder="1" applyAlignment="1">
      <alignment horizontal="left" vertical="top" wrapText="1"/>
    </xf>
    <xf numFmtId="0" fontId="33" fillId="25" borderId="55" xfId="0" applyFont="1" applyFill="1" applyBorder="1" applyAlignment="1">
      <alignment vertical="top" wrapText="1"/>
    </xf>
    <xf numFmtId="0" fontId="33" fillId="25" borderId="86" xfId="0" applyFont="1" applyFill="1" applyBorder="1" applyAlignment="1">
      <alignment vertical="top" wrapText="1"/>
    </xf>
    <xf numFmtId="0" fontId="33" fillId="25" borderId="87" xfId="0" applyFont="1" applyFill="1" applyBorder="1" applyAlignment="1">
      <alignment vertical="top" wrapText="1"/>
    </xf>
    <xf numFmtId="0" fontId="33" fillId="25" borderId="88" xfId="0" applyFont="1" applyFill="1" applyBorder="1" applyAlignment="1">
      <alignment horizontal="left" vertical="top" wrapText="1"/>
    </xf>
    <xf numFmtId="0" fontId="33" fillId="25" borderId="32" xfId="0" applyFont="1" applyFill="1" applyBorder="1" applyAlignment="1">
      <alignment horizontal="left" vertical="top" wrapText="1"/>
    </xf>
    <xf numFmtId="0" fontId="33" fillId="25" borderId="89" xfId="0" applyFont="1" applyFill="1" applyBorder="1" applyAlignment="1">
      <alignment horizontal="left" vertical="top" wrapText="1"/>
    </xf>
    <xf numFmtId="0" fontId="6" fillId="28" borderId="33"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7" fillId="7" borderId="1" xfId="0" applyFont="1" applyFill="1" applyBorder="1" applyAlignment="1">
      <alignment horizontal="right" vertical="center" wrapText="1"/>
    </xf>
    <xf numFmtId="0" fontId="7" fillId="7" borderId="7" xfId="0" applyFont="1" applyFill="1" applyBorder="1" applyAlignment="1">
      <alignment horizontal="right" vertical="center" wrapText="1"/>
    </xf>
    <xf numFmtId="0" fontId="7" fillId="7" borderId="8" xfId="0" applyFont="1" applyFill="1" applyBorder="1" applyAlignment="1">
      <alignment horizontal="right" vertical="center" wrapText="1"/>
    </xf>
    <xf numFmtId="0" fontId="3" fillId="5" borderId="34" xfId="0" applyFont="1" applyFill="1" applyBorder="1" applyAlignment="1">
      <alignment horizontal="center" vertical="center" wrapText="1"/>
    </xf>
    <xf numFmtId="0" fontId="3" fillId="12" borderId="34" xfId="0" applyFont="1" applyFill="1" applyBorder="1" applyAlignment="1">
      <alignment horizontal="center" vertical="center" wrapText="1"/>
    </xf>
    <xf numFmtId="0" fontId="3" fillId="5" borderId="51"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8" fillId="2" borderId="7" xfId="0" applyFont="1" applyFill="1" applyBorder="1" applyAlignment="1">
      <alignment horizontal="center" vertical="center" wrapText="1"/>
    </xf>
    <xf numFmtId="0" fontId="28" fillId="2" borderId="8" xfId="0" applyFont="1" applyFill="1" applyBorder="1" applyAlignment="1">
      <alignment horizontal="center" vertical="center" wrapText="1"/>
    </xf>
    <xf numFmtId="0" fontId="7" fillId="7" borderId="83" xfId="0" applyFont="1" applyFill="1" applyBorder="1" applyAlignment="1">
      <alignment horizontal="right" vertical="center" wrapText="1"/>
    </xf>
    <xf numFmtId="0" fontId="7" fillId="7" borderId="78" xfId="0" applyFont="1" applyFill="1" applyBorder="1" applyAlignment="1">
      <alignment horizontal="right" vertical="center" wrapText="1"/>
    </xf>
    <xf numFmtId="0" fontId="7" fillId="7" borderId="85" xfId="0" applyFont="1" applyFill="1" applyBorder="1" applyAlignment="1">
      <alignment horizontal="right" vertical="center" wrapText="1"/>
    </xf>
    <xf numFmtId="0" fontId="8" fillId="7" borderId="3" xfId="0" applyFont="1" applyFill="1" applyBorder="1" applyAlignment="1">
      <alignment horizontal="left" vertical="center" wrapText="1"/>
    </xf>
    <xf numFmtId="0" fontId="46" fillId="6" borderId="33" xfId="0" applyFont="1" applyFill="1" applyBorder="1" applyAlignment="1">
      <alignment horizontal="left" vertical="center" wrapText="1"/>
    </xf>
    <xf numFmtId="0" fontId="3" fillId="12" borderId="76" xfId="0" applyFont="1" applyFill="1" applyBorder="1" applyAlignment="1">
      <alignment horizontal="center" vertical="center" wrapText="1"/>
    </xf>
    <xf numFmtId="0" fontId="3" fillId="12" borderId="51" xfId="0" applyFont="1" applyFill="1" applyBorder="1" applyAlignment="1">
      <alignment horizontal="center" vertical="center" wrapText="1"/>
    </xf>
    <xf numFmtId="0" fontId="24" fillId="19" borderId="17" xfId="0" applyFont="1" applyFill="1" applyBorder="1" applyAlignment="1">
      <alignment horizontal="left" vertical="top" wrapText="1"/>
    </xf>
    <xf numFmtId="0" fontId="24" fillId="19" borderId="0" xfId="0" applyFont="1" applyFill="1" applyAlignment="1">
      <alignment horizontal="left" vertical="top" wrapText="1"/>
    </xf>
    <xf numFmtId="0" fontId="3" fillId="12" borderId="53" xfId="0" applyFont="1" applyFill="1" applyBorder="1" applyAlignment="1">
      <alignment horizontal="right" vertical="center" wrapText="1"/>
    </xf>
    <xf numFmtId="0" fontId="3" fillId="12" borderId="13" xfId="0" applyFont="1" applyFill="1" applyBorder="1" applyAlignment="1">
      <alignment horizontal="right" vertical="center" wrapText="1"/>
    </xf>
    <xf numFmtId="0" fontId="3" fillId="12" borderId="18" xfId="0" applyFont="1" applyFill="1" applyBorder="1" applyAlignment="1">
      <alignment horizontal="right" vertical="center" wrapText="1"/>
    </xf>
    <xf numFmtId="0" fontId="3" fillId="12" borderId="54" xfId="0" applyFont="1" applyFill="1" applyBorder="1" applyAlignment="1">
      <alignment horizontal="right" vertical="center" wrapText="1"/>
    </xf>
    <xf numFmtId="0" fontId="3" fillId="12" borderId="15" xfId="0" applyFont="1" applyFill="1" applyBorder="1" applyAlignment="1">
      <alignment horizontal="right" vertical="center" wrapText="1"/>
    </xf>
    <xf numFmtId="0" fontId="3" fillId="12" borderId="19" xfId="0" applyFont="1" applyFill="1" applyBorder="1" applyAlignment="1">
      <alignment horizontal="right" vertical="center" wrapText="1"/>
    </xf>
    <xf numFmtId="0" fontId="2" fillId="25" borderId="1" xfId="0" applyFont="1" applyFill="1" applyBorder="1" applyAlignment="1">
      <alignment horizontal="right" vertical="center" wrapText="1"/>
    </xf>
    <xf numFmtId="0" fontId="2" fillId="25" borderId="7" xfId="0" applyFont="1" applyFill="1" applyBorder="1" applyAlignment="1">
      <alignment horizontal="right" vertical="center" wrapText="1"/>
    </xf>
    <xf numFmtId="0" fontId="2" fillId="25" borderId="8" xfId="0" applyFont="1" applyFill="1" applyBorder="1" applyAlignment="1">
      <alignment horizontal="right" vertical="center" wrapText="1"/>
    </xf>
    <xf numFmtId="0" fontId="2" fillId="18" borderId="1" xfId="0" applyFont="1" applyFill="1" applyBorder="1" applyAlignment="1">
      <alignment horizontal="right" vertical="center" wrapText="1"/>
    </xf>
    <xf numFmtId="0" fontId="2" fillId="18" borderId="7" xfId="0" applyFont="1" applyFill="1" applyBorder="1" applyAlignment="1">
      <alignment horizontal="right" vertical="center" wrapText="1"/>
    </xf>
    <xf numFmtId="0" fontId="2" fillId="18" borderId="8" xfId="0" applyFont="1" applyFill="1" applyBorder="1" applyAlignment="1">
      <alignment horizontal="right" vertical="center" wrapText="1"/>
    </xf>
    <xf numFmtId="0" fontId="2" fillId="25" borderId="35" xfId="0" applyFont="1" applyFill="1" applyBorder="1" applyAlignment="1">
      <alignment horizontal="right" vertical="center" wrapText="1"/>
    </xf>
    <xf numFmtId="0" fontId="2" fillId="25" borderId="26" xfId="0" applyFont="1" applyFill="1" applyBorder="1" applyAlignment="1">
      <alignment horizontal="right" vertical="center" wrapText="1"/>
    </xf>
    <xf numFmtId="0" fontId="2" fillId="25" borderId="36" xfId="0" applyFont="1" applyFill="1" applyBorder="1" applyAlignment="1">
      <alignment horizontal="right" vertical="center" wrapText="1"/>
    </xf>
    <xf numFmtId="0" fontId="5" fillId="2" borderId="3" xfId="0" applyFont="1" applyFill="1" applyBorder="1" applyAlignment="1">
      <alignment horizontal="center" vertical="center" wrapText="1"/>
    </xf>
    <xf numFmtId="0" fontId="3" fillId="5" borderId="56" xfId="0" applyFont="1" applyFill="1" applyBorder="1" applyAlignment="1">
      <alignment horizontal="right" vertical="center" wrapText="1"/>
    </xf>
    <xf numFmtId="0" fontId="3" fillId="5" borderId="24" xfId="0" applyFont="1" applyFill="1" applyBorder="1" applyAlignment="1">
      <alignment horizontal="right" vertical="center" wrapText="1"/>
    </xf>
    <xf numFmtId="4" fontId="18" fillId="10" borderId="24" xfId="0" applyNumberFormat="1" applyFont="1" applyFill="1" applyBorder="1" applyAlignment="1">
      <alignment horizontal="right" vertical="center" wrapText="1"/>
    </xf>
    <xf numFmtId="4" fontId="18" fillId="10" borderId="50" xfId="0" applyNumberFormat="1" applyFont="1" applyFill="1" applyBorder="1" applyAlignment="1">
      <alignment horizontal="right" vertical="center" wrapText="1"/>
    </xf>
    <xf numFmtId="0" fontId="2" fillId="2" borderId="1" xfId="0" applyFont="1" applyFill="1" applyBorder="1" applyAlignment="1">
      <alignment horizontal="right" vertical="center" wrapText="1"/>
    </xf>
    <xf numFmtId="0" fontId="3" fillId="5" borderId="55" xfId="0" applyFont="1" applyFill="1" applyBorder="1" applyAlignment="1">
      <alignment horizontal="right" vertical="center" wrapText="1"/>
    </xf>
    <xf numFmtId="0" fontId="3" fillId="5" borderId="4" xfId="0" applyFont="1" applyFill="1" applyBorder="1" applyAlignment="1">
      <alignment horizontal="right" vertical="center" wrapText="1"/>
    </xf>
    <xf numFmtId="4" fontId="18" fillId="10" borderId="4" xfId="0" applyNumberFormat="1" applyFont="1" applyFill="1" applyBorder="1" applyAlignment="1">
      <alignment horizontal="right" vertical="center" wrapText="1"/>
    </xf>
    <xf numFmtId="4" fontId="18" fillId="10" borderId="23" xfId="0" applyNumberFormat="1" applyFont="1" applyFill="1" applyBorder="1" applyAlignment="1">
      <alignment horizontal="right" vertical="center" wrapText="1"/>
    </xf>
    <xf numFmtId="0" fontId="12" fillId="2" borderId="1" xfId="0" applyFont="1" applyFill="1" applyBorder="1" applyAlignment="1">
      <alignment horizontal="center" vertical="center" wrapText="1"/>
    </xf>
    <xf numFmtId="0" fontId="8" fillId="7" borderId="7" xfId="0" applyFont="1" applyFill="1" applyBorder="1" applyAlignment="1">
      <alignment horizontal="left" vertical="center" wrapText="1"/>
    </xf>
    <xf numFmtId="0" fontId="22" fillId="0" borderId="2"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3" fillId="5" borderId="4" xfId="0" applyFont="1" applyFill="1" applyBorder="1" applyAlignment="1">
      <alignment horizontal="left" vertical="center" wrapText="1"/>
    </xf>
    <xf numFmtId="4" fontId="4" fillId="17" borderId="4" xfId="0" applyNumberFormat="1" applyFont="1" applyFill="1" applyBorder="1" applyAlignment="1">
      <alignment horizontal="right" vertical="center" wrapText="1"/>
    </xf>
    <xf numFmtId="4" fontId="20" fillId="17" borderId="4" xfId="0" applyNumberFormat="1" applyFont="1" applyFill="1" applyBorder="1" applyAlignment="1">
      <alignment horizontal="right" vertical="center" wrapText="1"/>
    </xf>
    <xf numFmtId="0" fontId="4" fillId="0" borderId="9" xfId="0" applyFont="1" applyBorder="1" applyAlignment="1" applyProtection="1">
      <alignment horizontal="right" vertical="center" wrapText="1"/>
      <protection locked="0"/>
    </xf>
    <xf numFmtId="0" fontId="4" fillId="0" borderId="20" xfId="0" applyFont="1" applyBorder="1" applyAlignment="1" applyProtection="1">
      <alignment horizontal="right" vertical="center" wrapText="1"/>
      <protection locked="0"/>
    </xf>
    <xf numFmtId="0" fontId="33" fillId="27" borderId="90" xfId="0" applyFont="1" applyFill="1" applyBorder="1" applyAlignment="1">
      <alignment horizontal="left" vertical="center"/>
    </xf>
    <xf numFmtId="9" fontId="9" fillId="13" borderId="4" xfId="1" applyFont="1" applyFill="1" applyBorder="1" applyAlignment="1" applyProtection="1">
      <alignment horizontal="right" vertical="center" wrapText="1"/>
    </xf>
    <xf numFmtId="0" fontId="7" fillId="2" borderId="1" xfId="0" applyFont="1" applyFill="1" applyBorder="1" applyAlignment="1">
      <alignment horizontal="center" vertical="center" wrapText="1"/>
    </xf>
    <xf numFmtId="0" fontId="4" fillId="0" borderId="9" xfId="0" applyFont="1" applyBorder="1" applyAlignment="1" applyProtection="1">
      <alignment horizontal="left" vertical="center" wrapText="1"/>
      <protection locked="0"/>
    </xf>
    <xf numFmtId="0" fontId="4" fillId="0" borderId="20" xfId="0" applyFont="1" applyBorder="1" applyAlignment="1" applyProtection="1">
      <alignment horizontal="left" vertical="center" wrapText="1"/>
      <protection locked="0"/>
    </xf>
    <xf numFmtId="0" fontId="21" fillId="15" borderId="1" xfId="0" applyFont="1" applyFill="1" applyBorder="1" applyAlignment="1">
      <alignment horizontal="left" vertical="center" wrapText="1"/>
    </xf>
    <xf numFmtId="0" fontId="21" fillId="15" borderId="7" xfId="0" applyFont="1" applyFill="1" applyBorder="1" applyAlignment="1">
      <alignment horizontal="left" vertical="center" wrapText="1"/>
    </xf>
    <xf numFmtId="0" fontId="21" fillId="15" borderId="61" xfId="0" applyFont="1" applyFill="1" applyBorder="1" applyAlignment="1">
      <alignment horizontal="left" vertical="center" wrapText="1"/>
    </xf>
    <xf numFmtId="0" fontId="33" fillId="27" borderId="72" xfId="0" applyFont="1" applyFill="1" applyBorder="1" applyAlignment="1">
      <alignment horizontal="left" vertical="center"/>
    </xf>
  </cellXfs>
  <cellStyles count="3">
    <cellStyle name="Currency" xfId="2" builtinId="4"/>
    <cellStyle name="Normal" xfId="0" builtinId="0"/>
    <cellStyle name="Percent" xfId="1" builtinId="5"/>
  </cellStyles>
  <dxfs count="7">
    <dxf>
      <fill>
        <patternFill>
          <fgColor theme="9" tint="0.59996337778862885"/>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ont>
        <b/>
        <color rgb="FF9C0006"/>
        <name val="Calibri"/>
        <charset val="1"/>
      </font>
      <fill>
        <patternFill>
          <bgColor rgb="FFFFC7CE"/>
        </patternFill>
      </fill>
    </dxf>
    <dxf>
      <fill>
        <patternFill>
          <bgColor theme="5" tint="0.79998168889431442"/>
        </patternFill>
      </fill>
    </dxf>
    <dxf>
      <fill>
        <patternFill>
          <bgColor theme="9" tint="0.79998168889431442"/>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1A5C1A"/>
      <rgbColor rgb="FF000080"/>
      <rgbColor rgb="FF808000"/>
      <rgbColor rgb="FF800080"/>
      <rgbColor rgb="FF008080"/>
      <rgbColor rgb="FFC0C0C0"/>
      <rgbColor rgb="FF4F81BD"/>
      <rgbColor rgb="FF9999FF"/>
      <rgbColor rgb="FF993366"/>
      <rgbColor rgb="FFFFFACD"/>
      <rgbColor rgb="FFE2EFDA"/>
      <rgbColor rgb="FF660066"/>
      <rgbColor rgb="FFFF8080"/>
      <rgbColor rgb="FF2E75B6"/>
      <rgbColor rgb="FFFFE0E0"/>
      <rgbColor rgb="FF000080"/>
      <rgbColor rgb="FFFF00FF"/>
      <rgbColor rgb="FFFFFF00"/>
      <rgbColor rgb="FF00FFFF"/>
      <rgbColor rgb="FF800080"/>
      <rgbColor rgb="FFAA0000"/>
      <rgbColor rgb="FF008080"/>
      <rgbColor rgb="FF0000FF"/>
      <rgbColor rgb="FF00CCFF"/>
      <rgbColor rgb="FFF2F2F2"/>
      <rgbColor rgb="FFC6EFCE"/>
      <rgbColor rgb="FFFFF3CD"/>
      <rgbColor rgb="FF99CCFF"/>
      <rgbColor rgb="FFFF99CC"/>
      <rgbColor rgb="FFCC99FF"/>
      <rgbColor rgb="FFFFC7CE"/>
      <rgbColor rgb="FF3A7ABF"/>
      <rgbColor rgb="FF33CCCC"/>
      <rgbColor rgb="FF99CC00"/>
      <rgbColor rgb="FFFFCC00"/>
      <rgbColor rgb="FFFF9900"/>
      <rgbColor rgb="FFE26B0A"/>
      <rgbColor rgb="FF606060"/>
      <rgbColor rgb="FFA0A0A0"/>
      <rgbColor rgb="FF1F3864"/>
      <rgbColor rgb="FF339966"/>
      <rgbColor rgb="FF003300"/>
      <rgbColor rgb="FF276221"/>
      <rgbColor rgb="FF7B4F00"/>
      <rgbColor rgb="FF993366"/>
      <rgbColor rgb="FF333399"/>
      <rgbColor rgb="FF375623"/>
      <rgbColor rgb="00003366"/>
      <rgbColor rgb="00339966"/>
      <rgbColor rgb="00003300"/>
      <rgbColor rgb="00333300"/>
      <rgbColor rgb="00993300"/>
      <rgbColor rgb="00993366"/>
      <rgbColor rgb="00333399"/>
      <rgbColor rgb="00333333"/>
    </indexedColors>
    <mruColors>
      <color rgb="FFAB6CF0"/>
      <color rgb="FFFFFFF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13" Type="http://schemas.openxmlformats.org/officeDocument/2006/relationships/customXml" Target="../ink/ink11.xml"/><Relationship Id="rId3" Type="http://schemas.openxmlformats.org/officeDocument/2006/relationships/customXml" Target="../ink/ink2.xml"/><Relationship Id="rId7" Type="http://schemas.openxmlformats.org/officeDocument/2006/relationships/customXml" Target="../ink/ink5.xml"/><Relationship Id="rId12" Type="http://schemas.openxmlformats.org/officeDocument/2006/relationships/customXml" Target="../ink/ink10.xml"/><Relationship Id="rId2" Type="http://schemas.openxmlformats.org/officeDocument/2006/relationships/image" Target="../media/image1.png"/><Relationship Id="rId1" Type="http://schemas.openxmlformats.org/officeDocument/2006/relationships/customXml" Target="../ink/ink1.xml"/><Relationship Id="rId6" Type="http://schemas.openxmlformats.org/officeDocument/2006/relationships/customXml" Target="../ink/ink4.xml"/><Relationship Id="rId11" Type="http://schemas.openxmlformats.org/officeDocument/2006/relationships/customXml" Target="../ink/ink9.xml"/><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image" Target="../media/image2.png"/><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xdr:col>
      <xdr:colOff>18810</xdr:colOff>
      <xdr:row>10</xdr:row>
      <xdr:rowOff>152280</xdr:rowOff>
    </xdr:from>
    <xdr:to>
      <xdr:col>3</xdr:col>
      <xdr:colOff>34410</xdr:colOff>
      <xdr:row>10</xdr:row>
      <xdr:rowOff>152640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
          <xdr14:nvContentPartPr>
            <xdr14:cNvPr id="2" name="Ink 1">
              <a:extLst>
                <a:ext uri="{FF2B5EF4-FFF2-40B4-BE49-F238E27FC236}">
                  <a16:creationId xmlns:a16="http://schemas.microsoft.com/office/drawing/2014/main" id="{08C47A5A-B3B4-5695-EC6A-1DD748A85958}"/>
                </a:ext>
              </a:extLst>
            </xdr14:cNvPr>
            <xdr14:cNvContentPartPr/>
          </xdr14:nvContentPartPr>
          <xdr14:nvPr macro=""/>
          <xdr14:xfrm>
            <a:off x="6248160" y="3371730"/>
            <a:ext cx="360" cy="360"/>
          </xdr14:xfrm>
        </xdr:contentPart>
      </mc:Choice>
      <mc:Fallback xmlns="">
        <xdr:pic>
          <xdr:nvPicPr>
            <xdr:cNvPr id="2" name="Ink 1">
              <a:extLst>
                <a:ext uri="{FF2B5EF4-FFF2-40B4-BE49-F238E27FC236}">
                  <a16:creationId xmlns:a16="http://schemas.microsoft.com/office/drawing/2014/main" id="{08C47A5A-B3B4-5695-EC6A-1DD748A85958}"/>
                </a:ext>
              </a:extLst>
            </xdr:cNvPr>
            <xdr:cNvPicPr/>
          </xdr:nvPicPr>
          <xdr:blipFill>
            <a:blip xmlns:r="http://schemas.openxmlformats.org/officeDocument/2006/relationships" r:embed="rId2"/>
            <a:stretch>
              <a:fillRect/>
            </a:stretch>
          </xdr:blipFill>
          <xdr:spPr>
            <a:xfrm>
              <a:off x="6239520" y="3317730"/>
              <a:ext cx="18000" cy="108000"/>
            </a:xfrm>
            <a:prstGeom prst="rect">
              <a:avLst/>
            </a:prstGeom>
          </xdr:spPr>
        </xdr:pic>
      </mc:Fallback>
    </mc:AlternateContent>
    <xdr:clientData/>
  </xdr:twoCellAnchor>
  <xdr:oneCellAnchor>
    <xdr:from>
      <xdr:col>3</xdr:col>
      <xdr:colOff>18810</xdr:colOff>
      <xdr:row>11</xdr:row>
      <xdr:rowOff>152280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3">
          <xdr14:nvContentPartPr>
            <xdr14:cNvPr id="4" name="Ink 3">
              <a:extLst>
                <a:ext uri="{FF2B5EF4-FFF2-40B4-BE49-F238E27FC236}">
                  <a16:creationId xmlns:a16="http://schemas.microsoft.com/office/drawing/2014/main" id="{17F9CFC5-6236-475F-9E73-8D619561861C}"/>
                </a:ext>
              </a:extLst>
            </xdr14:cNvPr>
            <xdr14:cNvContentPartPr/>
          </xdr14:nvContentPartPr>
          <xdr14:nvPr macro=""/>
          <xdr14:xfrm>
            <a:off x="6248160" y="3371730"/>
            <a:ext cx="360" cy="360"/>
          </xdr14:xfrm>
        </xdr:contentPart>
      </mc:Choice>
      <mc:Fallback xmlns="">
        <xdr:pic>
          <xdr:nvPicPr>
            <xdr:cNvPr id="4" name="Ink 3">
              <a:extLst>
                <a:ext uri="{FF2B5EF4-FFF2-40B4-BE49-F238E27FC236}">
                  <a16:creationId xmlns:a16="http://schemas.microsoft.com/office/drawing/2014/main" id="{17F9CFC5-6236-475F-9E73-8D619561861C}"/>
                </a:ext>
              </a:extLst>
            </xdr:cNvPr>
            <xdr:cNvPicPr/>
          </xdr:nvPicPr>
          <xdr:blipFill>
            <a:blip xmlns:r="http://schemas.openxmlformats.org/officeDocument/2006/relationships" r:embed="rId4"/>
            <a:stretch>
              <a:fillRect/>
            </a:stretch>
          </xdr:blipFill>
          <xdr:spPr>
            <a:xfrm>
              <a:off x="6239520" y="3317730"/>
              <a:ext cx="18000" cy="108000"/>
            </a:xfrm>
            <a:prstGeom prst="rect">
              <a:avLst/>
            </a:prstGeom>
          </xdr:spPr>
        </xdr:pic>
      </mc:Fallback>
    </mc:AlternateContent>
    <xdr:clientData/>
  </xdr:oneCellAnchor>
  <xdr:oneCellAnchor>
    <xdr:from>
      <xdr:col>3</xdr:col>
      <xdr:colOff>18810</xdr:colOff>
      <xdr:row>12</xdr:row>
      <xdr:rowOff>152280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5">
          <xdr14:nvContentPartPr>
            <xdr14:cNvPr id="5" name="Ink 4">
              <a:extLst>
                <a:ext uri="{FF2B5EF4-FFF2-40B4-BE49-F238E27FC236}">
                  <a16:creationId xmlns:a16="http://schemas.microsoft.com/office/drawing/2014/main" id="{776631F8-9FA8-4D85-A7C3-6C416310D1E2}"/>
                </a:ext>
              </a:extLst>
            </xdr14:cNvPr>
            <xdr14:cNvContentPartPr/>
          </xdr14:nvContentPartPr>
          <xdr14:nvPr macro=""/>
          <xdr14:xfrm>
            <a:off x="6248160" y="3371730"/>
            <a:ext cx="360" cy="360"/>
          </xdr14:xfrm>
        </xdr:contentPart>
      </mc:Choice>
      <mc:Fallback xmlns="">
        <xdr:pic>
          <xdr:nvPicPr>
            <xdr:cNvPr id="5" name="Ink 4">
              <a:extLst>
                <a:ext uri="{FF2B5EF4-FFF2-40B4-BE49-F238E27FC236}">
                  <a16:creationId xmlns:a16="http://schemas.microsoft.com/office/drawing/2014/main" id="{776631F8-9FA8-4D85-A7C3-6C416310D1E2}"/>
                </a:ext>
              </a:extLst>
            </xdr:cNvPr>
            <xdr:cNvPicPr/>
          </xdr:nvPicPr>
          <xdr:blipFill>
            <a:blip xmlns:r="http://schemas.openxmlformats.org/officeDocument/2006/relationships" r:embed="rId2"/>
            <a:stretch>
              <a:fillRect/>
            </a:stretch>
          </xdr:blipFill>
          <xdr:spPr>
            <a:xfrm>
              <a:off x="6239520" y="3317730"/>
              <a:ext cx="18000" cy="108000"/>
            </a:xfrm>
            <a:prstGeom prst="rect">
              <a:avLst/>
            </a:prstGeom>
          </xdr:spPr>
        </xdr:pic>
      </mc:Fallback>
    </mc:AlternateContent>
    <xdr:clientData/>
  </xdr:oneCellAnchor>
  <xdr:oneCellAnchor>
    <xdr:from>
      <xdr:col>3</xdr:col>
      <xdr:colOff>18810</xdr:colOff>
      <xdr:row>12</xdr:row>
      <xdr:rowOff>152280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6">
          <xdr14:nvContentPartPr>
            <xdr14:cNvPr id="6" name="Ink 5">
              <a:extLst>
                <a:ext uri="{FF2B5EF4-FFF2-40B4-BE49-F238E27FC236}">
                  <a16:creationId xmlns:a16="http://schemas.microsoft.com/office/drawing/2014/main" id="{78A70285-BEE8-4249-8686-F82BB974910D}"/>
                </a:ext>
              </a:extLst>
            </xdr14:cNvPr>
            <xdr14:cNvContentPartPr/>
          </xdr14:nvContentPartPr>
          <xdr14:nvPr macro=""/>
          <xdr14:xfrm>
            <a:off x="6248160" y="3371730"/>
            <a:ext cx="360" cy="360"/>
          </xdr14:xfrm>
        </xdr:contentPart>
      </mc:Choice>
      <mc:Fallback xmlns="">
        <xdr:pic>
          <xdr:nvPicPr>
            <xdr:cNvPr id="6" name="Ink 5">
              <a:extLst>
                <a:ext uri="{FF2B5EF4-FFF2-40B4-BE49-F238E27FC236}">
                  <a16:creationId xmlns:a16="http://schemas.microsoft.com/office/drawing/2014/main" id="{78A70285-BEE8-4249-8686-F82BB974910D}"/>
                </a:ext>
              </a:extLst>
            </xdr:cNvPr>
            <xdr:cNvPicPr/>
          </xdr:nvPicPr>
          <xdr:blipFill>
            <a:blip xmlns:r="http://schemas.openxmlformats.org/officeDocument/2006/relationships" r:embed="rId2"/>
            <a:stretch>
              <a:fillRect/>
            </a:stretch>
          </xdr:blipFill>
          <xdr:spPr>
            <a:xfrm>
              <a:off x="6239520" y="3317730"/>
              <a:ext cx="18000" cy="108000"/>
            </a:xfrm>
            <a:prstGeom prst="rect">
              <a:avLst/>
            </a:prstGeom>
          </xdr:spPr>
        </xdr:pic>
      </mc:Fallback>
    </mc:AlternateContent>
    <xdr:clientData/>
  </xdr:oneCellAnchor>
  <xdr:oneCellAnchor>
    <xdr:from>
      <xdr:col>3</xdr:col>
      <xdr:colOff>18810</xdr:colOff>
      <xdr:row>11</xdr:row>
      <xdr:rowOff>152280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7">
          <xdr14:nvContentPartPr>
            <xdr14:cNvPr id="7" name="Ink 6">
              <a:extLst>
                <a:ext uri="{FF2B5EF4-FFF2-40B4-BE49-F238E27FC236}">
                  <a16:creationId xmlns:a16="http://schemas.microsoft.com/office/drawing/2014/main" id="{74B14EE9-08B3-4D04-BF45-6D241368A8FF}"/>
                </a:ext>
              </a:extLst>
            </xdr14:cNvPr>
            <xdr14:cNvContentPartPr/>
          </xdr14:nvContentPartPr>
          <xdr14:nvPr macro=""/>
          <xdr14:xfrm>
            <a:off x="6248160" y="3371730"/>
            <a:ext cx="360" cy="360"/>
          </xdr14:xfrm>
        </xdr:contentPart>
      </mc:Choice>
      <mc:Fallback xmlns="">
        <xdr:pic>
          <xdr:nvPicPr>
            <xdr:cNvPr id="7" name="Ink 6">
              <a:extLst>
                <a:ext uri="{FF2B5EF4-FFF2-40B4-BE49-F238E27FC236}">
                  <a16:creationId xmlns:a16="http://schemas.microsoft.com/office/drawing/2014/main" id="{74B14EE9-08B3-4D04-BF45-6D241368A8FF}"/>
                </a:ext>
              </a:extLst>
            </xdr:cNvPr>
            <xdr:cNvPicPr/>
          </xdr:nvPicPr>
          <xdr:blipFill>
            <a:blip xmlns:r="http://schemas.openxmlformats.org/officeDocument/2006/relationships" r:embed="rId4"/>
            <a:stretch>
              <a:fillRect/>
            </a:stretch>
          </xdr:blipFill>
          <xdr:spPr>
            <a:xfrm>
              <a:off x="6239520" y="3317730"/>
              <a:ext cx="18000" cy="108000"/>
            </a:xfrm>
            <a:prstGeom prst="rect">
              <a:avLst/>
            </a:prstGeom>
          </xdr:spPr>
        </xdr:pic>
      </mc:Fallback>
    </mc:AlternateContent>
    <xdr:clientData/>
  </xdr:oneCellAnchor>
  <xdr:oneCellAnchor>
    <xdr:from>
      <xdr:col>3</xdr:col>
      <xdr:colOff>18810</xdr:colOff>
      <xdr:row>12</xdr:row>
      <xdr:rowOff>152280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8">
          <xdr14:nvContentPartPr>
            <xdr14:cNvPr id="8" name="Ink 7">
              <a:extLst>
                <a:ext uri="{FF2B5EF4-FFF2-40B4-BE49-F238E27FC236}">
                  <a16:creationId xmlns:a16="http://schemas.microsoft.com/office/drawing/2014/main" id="{0C4923AA-AAFB-4141-85AB-063181A69551}"/>
                </a:ext>
              </a:extLst>
            </xdr14:cNvPr>
            <xdr14:cNvContentPartPr/>
          </xdr14:nvContentPartPr>
          <xdr14:nvPr macro=""/>
          <xdr14:xfrm>
            <a:off x="6248160" y="3371730"/>
            <a:ext cx="360" cy="360"/>
          </xdr14:xfrm>
        </xdr:contentPart>
      </mc:Choice>
      <mc:Fallback xmlns="">
        <xdr:pic>
          <xdr:nvPicPr>
            <xdr:cNvPr id="8" name="Ink 7">
              <a:extLst>
                <a:ext uri="{FF2B5EF4-FFF2-40B4-BE49-F238E27FC236}">
                  <a16:creationId xmlns:a16="http://schemas.microsoft.com/office/drawing/2014/main" id="{0C4923AA-AAFB-4141-85AB-063181A69551}"/>
                </a:ext>
              </a:extLst>
            </xdr:cNvPr>
            <xdr:cNvPicPr/>
          </xdr:nvPicPr>
          <xdr:blipFill>
            <a:blip xmlns:r="http://schemas.openxmlformats.org/officeDocument/2006/relationships" r:embed="rId2"/>
            <a:stretch>
              <a:fillRect/>
            </a:stretch>
          </xdr:blipFill>
          <xdr:spPr>
            <a:xfrm>
              <a:off x="6239520" y="3317730"/>
              <a:ext cx="18000" cy="108000"/>
            </a:xfrm>
            <a:prstGeom prst="rect">
              <a:avLst/>
            </a:prstGeom>
          </xdr:spPr>
        </xdr:pic>
      </mc:Fallback>
    </mc:AlternateContent>
    <xdr:clientData/>
  </xdr:oneCellAnchor>
  <xdr:oneCellAnchor>
    <xdr:from>
      <xdr:col>3</xdr:col>
      <xdr:colOff>18810</xdr:colOff>
      <xdr:row>12</xdr:row>
      <xdr:rowOff>152280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9">
          <xdr14:nvContentPartPr>
            <xdr14:cNvPr id="9" name="Ink 8">
              <a:extLst>
                <a:ext uri="{FF2B5EF4-FFF2-40B4-BE49-F238E27FC236}">
                  <a16:creationId xmlns:a16="http://schemas.microsoft.com/office/drawing/2014/main" id="{B941414D-6A03-420B-A881-219B0D03B61F}"/>
                </a:ext>
              </a:extLst>
            </xdr14:cNvPr>
            <xdr14:cNvContentPartPr/>
          </xdr14:nvContentPartPr>
          <xdr14:nvPr macro=""/>
          <xdr14:xfrm>
            <a:off x="6248160" y="3371730"/>
            <a:ext cx="360" cy="360"/>
          </xdr14:xfrm>
        </xdr:contentPart>
      </mc:Choice>
      <mc:Fallback xmlns="">
        <xdr:pic>
          <xdr:nvPicPr>
            <xdr:cNvPr id="9" name="Ink 8">
              <a:extLst>
                <a:ext uri="{FF2B5EF4-FFF2-40B4-BE49-F238E27FC236}">
                  <a16:creationId xmlns:a16="http://schemas.microsoft.com/office/drawing/2014/main" id="{B941414D-6A03-420B-A881-219B0D03B61F}"/>
                </a:ext>
              </a:extLst>
            </xdr:cNvPr>
            <xdr:cNvPicPr/>
          </xdr:nvPicPr>
          <xdr:blipFill>
            <a:blip xmlns:r="http://schemas.openxmlformats.org/officeDocument/2006/relationships" r:embed="rId2"/>
            <a:stretch>
              <a:fillRect/>
            </a:stretch>
          </xdr:blipFill>
          <xdr:spPr>
            <a:xfrm>
              <a:off x="6239520" y="3317730"/>
              <a:ext cx="18000" cy="108000"/>
            </a:xfrm>
            <a:prstGeom prst="rect">
              <a:avLst/>
            </a:prstGeom>
          </xdr:spPr>
        </xdr:pic>
      </mc:Fallback>
    </mc:AlternateContent>
    <xdr:clientData/>
  </xdr:oneCellAnchor>
  <xdr:oneCellAnchor>
    <xdr:from>
      <xdr:col>3</xdr:col>
      <xdr:colOff>18810</xdr:colOff>
      <xdr:row>11</xdr:row>
      <xdr:rowOff>152280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0">
          <xdr14:nvContentPartPr>
            <xdr14:cNvPr id="10" name="Ink 9">
              <a:extLst>
                <a:ext uri="{FF2B5EF4-FFF2-40B4-BE49-F238E27FC236}">
                  <a16:creationId xmlns:a16="http://schemas.microsoft.com/office/drawing/2014/main" id="{E2B9C4BB-5B36-4ADA-9A97-F13F22300AFB}"/>
                </a:ext>
              </a:extLst>
            </xdr14:cNvPr>
            <xdr14:cNvContentPartPr/>
          </xdr14:nvContentPartPr>
          <xdr14:nvPr macro=""/>
          <xdr14:xfrm>
            <a:off x="6248160" y="3371730"/>
            <a:ext cx="360" cy="360"/>
          </xdr14:xfrm>
        </xdr:contentPart>
      </mc:Choice>
      <mc:Fallback xmlns="">
        <xdr:pic>
          <xdr:nvPicPr>
            <xdr:cNvPr id="10" name="Ink 9">
              <a:extLst>
                <a:ext uri="{FF2B5EF4-FFF2-40B4-BE49-F238E27FC236}">
                  <a16:creationId xmlns:a16="http://schemas.microsoft.com/office/drawing/2014/main" id="{E2B9C4BB-5B36-4ADA-9A97-F13F22300AFB}"/>
                </a:ext>
              </a:extLst>
            </xdr:cNvPr>
            <xdr:cNvPicPr/>
          </xdr:nvPicPr>
          <xdr:blipFill>
            <a:blip xmlns:r="http://schemas.openxmlformats.org/officeDocument/2006/relationships" r:embed="rId4"/>
            <a:stretch>
              <a:fillRect/>
            </a:stretch>
          </xdr:blipFill>
          <xdr:spPr>
            <a:xfrm>
              <a:off x="6239520" y="3317730"/>
              <a:ext cx="18000" cy="108000"/>
            </a:xfrm>
            <a:prstGeom prst="rect">
              <a:avLst/>
            </a:prstGeom>
          </xdr:spPr>
        </xdr:pic>
      </mc:Fallback>
    </mc:AlternateContent>
    <xdr:clientData/>
  </xdr:oneCellAnchor>
  <xdr:oneCellAnchor>
    <xdr:from>
      <xdr:col>3</xdr:col>
      <xdr:colOff>18810</xdr:colOff>
      <xdr:row>12</xdr:row>
      <xdr:rowOff>152280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1">
          <xdr14:nvContentPartPr>
            <xdr14:cNvPr id="11" name="Ink 10">
              <a:extLst>
                <a:ext uri="{FF2B5EF4-FFF2-40B4-BE49-F238E27FC236}">
                  <a16:creationId xmlns:a16="http://schemas.microsoft.com/office/drawing/2014/main" id="{E4549E0C-EC1D-46D0-893A-336E6202CC07}"/>
                </a:ext>
              </a:extLst>
            </xdr14:cNvPr>
            <xdr14:cNvContentPartPr/>
          </xdr14:nvContentPartPr>
          <xdr14:nvPr macro=""/>
          <xdr14:xfrm>
            <a:off x="6248160" y="3371730"/>
            <a:ext cx="360" cy="360"/>
          </xdr14:xfrm>
        </xdr:contentPart>
      </mc:Choice>
      <mc:Fallback xmlns="">
        <xdr:pic>
          <xdr:nvPicPr>
            <xdr:cNvPr id="11" name="Ink 10">
              <a:extLst>
                <a:ext uri="{FF2B5EF4-FFF2-40B4-BE49-F238E27FC236}">
                  <a16:creationId xmlns:a16="http://schemas.microsoft.com/office/drawing/2014/main" id="{E4549E0C-EC1D-46D0-893A-336E6202CC07}"/>
                </a:ext>
              </a:extLst>
            </xdr:cNvPr>
            <xdr:cNvPicPr/>
          </xdr:nvPicPr>
          <xdr:blipFill>
            <a:blip xmlns:r="http://schemas.openxmlformats.org/officeDocument/2006/relationships" r:embed="rId2"/>
            <a:stretch>
              <a:fillRect/>
            </a:stretch>
          </xdr:blipFill>
          <xdr:spPr>
            <a:xfrm>
              <a:off x="6239520" y="3317730"/>
              <a:ext cx="18000" cy="108000"/>
            </a:xfrm>
            <a:prstGeom prst="rect">
              <a:avLst/>
            </a:prstGeom>
          </xdr:spPr>
        </xdr:pic>
      </mc:Fallback>
    </mc:AlternateContent>
    <xdr:clientData/>
  </xdr:oneCellAnchor>
  <xdr:oneCellAnchor>
    <xdr:from>
      <xdr:col>3</xdr:col>
      <xdr:colOff>18810</xdr:colOff>
      <xdr:row>12</xdr:row>
      <xdr:rowOff>152280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2">
          <xdr14:nvContentPartPr>
            <xdr14:cNvPr id="12" name="Ink 11">
              <a:extLst>
                <a:ext uri="{FF2B5EF4-FFF2-40B4-BE49-F238E27FC236}">
                  <a16:creationId xmlns:a16="http://schemas.microsoft.com/office/drawing/2014/main" id="{231062BB-D6C7-4647-8FF8-E429DE13DAE5}"/>
                </a:ext>
              </a:extLst>
            </xdr14:cNvPr>
            <xdr14:cNvContentPartPr/>
          </xdr14:nvContentPartPr>
          <xdr14:nvPr macro=""/>
          <xdr14:xfrm>
            <a:off x="6248160" y="3371730"/>
            <a:ext cx="360" cy="360"/>
          </xdr14:xfrm>
        </xdr:contentPart>
      </mc:Choice>
      <mc:Fallback xmlns="">
        <xdr:pic>
          <xdr:nvPicPr>
            <xdr:cNvPr id="12" name="Ink 11">
              <a:extLst>
                <a:ext uri="{FF2B5EF4-FFF2-40B4-BE49-F238E27FC236}">
                  <a16:creationId xmlns:a16="http://schemas.microsoft.com/office/drawing/2014/main" id="{231062BB-D6C7-4647-8FF8-E429DE13DAE5}"/>
                </a:ext>
              </a:extLst>
            </xdr:cNvPr>
            <xdr:cNvPicPr/>
          </xdr:nvPicPr>
          <xdr:blipFill>
            <a:blip xmlns:r="http://schemas.openxmlformats.org/officeDocument/2006/relationships" r:embed="rId2"/>
            <a:stretch>
              <a:fillRect/>
            </a:stretch>
          </xdr:blipFill>
          <xdr:spPr>
            <a:xfrm>
              <a:off x="6239520" y="3317730"/>
              <a:ext cx="18000" cy="108000"/>
            </a:xfrm>
            <a:prstGeom prst="rect">
              <a:avLst/>
            </a:prstGeom>
          </xdr:spPr>
        </xdr:pic>
      </mc:Fallback>
    </mc:AlternateContent>
    <xdr:clientData/>
  </xdr:oneCellAnchor>
  <xdr:oneCellAnchor>
    <xdr:from>
      <xdr:col>3</xdr:col>
      <xdr:colOff>18810</xdr:colOff>
      <xdr:row>12</xdr:row>
      <xdr:rowOff>152280</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3">
          <xdr14:nvContentPartPr>
            <xdr14:cNvPr id="13" name="Ink 12">
              <a:extLst>
                <a:ext uri="{FF2B5EF4-FFF2-40B4-BE49-F238E27FC236}">
                  <a16:creationId xmlns:a16="http://schemas.microsoft.com/office/drawing/2014/main" id="{1F004E70-0122-4BFB-8218-477D4046CA80}"/>
                </a:ext>
              </a:extLst>
            </xdr14:cNvPr>
            <xdr14:cNvContentPartPr/>
          </xdr14:nvContentPartPr>
          <xdr14:nvPr macro=""/>
          <xdr14:xfrm>
            <a:off x="6248160" y="3371730"/>
            <a:ext cx="360" cy="360"/>
          </xdr14:xfrm>
        </xdr:contentPart>
      </mc:Choice>
      <mc:Fallback xmlns="">
        <xdr:pic>
          <xdr:nvPicPr>
            <xdr:cNvPr id="13" name="Ink 12">
              <a:extLst>
                <a:ext uri="{FF2B5EF4-FFF2-40B4-BE49-F238E27FC236}">
                  <a16:creationId xmlns:a16="http://schemas.microsoft.com/office/drawing/2014/main" id="{1F004E70-0122-4BFB-8218-477D4046CA80}"/>
                </a:ext>
              </a:extLst>
            </xdr:cNvPr>
            <xdr:cNvPicPr/>
          </xdr:nvPicPr>
          <xdr:blipFill>
            <a:blip xmlns:r="http://schemas.openxmlformats.org/officeDocument/2006/relationships" r:embed="rId2"/>
            <a:stretch>
              <a:fillRect/>
            </a:stretch>
          </xdr:blipFill>
          <xdr:spPr>
            <a:xfrm>
              <a:off x="6239520" y="3317730"/>
              <a:ext cx="18000" cy="1080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9T12:27:19.539"/>
    </inkml:context>
    <inkml:brush xml:id="br0">
      <inkml:brushProperty name="width" value="0.05" units="cm"/>
      <inkml:brushProperty name="height" value="0.3" units="cm"/>
      <inkml:brushProperty name="color" value="#849398"/>
      <inkml:brushProperty name="ignorePressure" value="1"/>
      <inkml:brushProperty name="inkEffects" value="pencil"/>
    </inkml:brush>
  </inkml:definitions>
  <inkml:trace contextRef="#ctx0" brushRef="#br0">1 0,'0'0</inkml:trace>
</inkml:ink>
</file>

<file path=xl/ink/ink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9T12:37:56.860"/>
    </inkml:context>
    <inkml:brush xml:id="br0">
      <inkml:brushProperty name="width" value="0.05" units="cm"/>
      <inkml:brushProperty name="height" value="0.3" units="cm"/>
      <inkml:brushProperty name="color" value="#849398"/>
      <inkml:brushProperty name="ignorePressure" value="1"/>
      <inkml:brushProperty name="inkEffects" value="pencil"/>
    </inkml:brush>
  </inkml:definitions>
  <inkml:trace contextRef="#ctx0" brushRef="#br0">1 0,'0'0</inkml:trace>
</inkml:ink>
</file>

<file path=xl/ink/ink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9T12:37:56.861"/>
    </inkml:context>
    <inkml:brush xml:id="br0">
      <inkml:brushProperty name="width" value="0.05" units="cm"/>
      <inkml:brushProperty name="height" value="0.3" units="cm"/>
      <inkml:brushProperty name="color" value="#849398"/>
      <inkml:brushProperty name="ignorePressure" value="1"/>
      <inkml:brushProperty name="inkEffects" value="pencil"/>
    </inkml:brush>
  </inkml:definitions>
  <inkml:trace contextRef="#ctx0" brushRef="#br0">1 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9T12:36:17.673"/>
    </inkml:context>
    <inkml:brush xml:id="br0">
      <inkml:brushProperty name="width" value="0.05" units="cm"/>
      <inkml:brushProperty name="height" value="0.3" units="cm"/>
      <inkml:brushProperty name="color" value="#849398"/>
      <inkml:brushProperty name="ignorePressure" value="1"/>
      <inkml:brushProperty name="inkEffects" value="pencil"/>
    </inkml:brush>
  </inkml:definitions>
  <inkml:trace contextRef="#ctx0" brushRef="#br0">1 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9T12:36:18.291"/>
    </inkml:context>
    <inkml:brush xml:id="br0">
      <inkml:brushProperty name="width" value="0.05" units="cm"/>
      <inkml:brushProperty name="height" value="0.3" units="cm"/>
      <inkml:brushProperty name="color" value="#849398"/>
      <inkml:brushProperty name="ignorePressure" value="1"/>
      <inkml:brushProperty name="inkEffects" value="pencil"/>
    </inkml:brush>
  </inkml:definitions>
  <inkml:trace contextRef="#ctx0" brushRef="#br0">1 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9T12:36:56.280"/>
    </inkml:context>
    <inkml:brush xml:id="br0">
      <inkml:brushProperty name="width" value="0.05" units="cm"/>
      <inkml:brushProperty name="height" value="0.3" units="cm"/>
      <inkml:brushProperty name="color" value="#849398"/>
      <inkml:brushProperty name="ignorePressure" value="1"/>
      <inkml:brushProperty name="inkEffects" value="pencil"/>
    </inkml:brush>
  </inkml:definitions>
  <inkml:trace contextRef="#ctx0" brushRef="#br0">1 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9T12:37:03.877"/>
    </inkml:context>
    <inkml:brush xml:id="br0">
      <inkml:brushProperty name="width" value="0.05" units="cm"/>
      <inkml:brushProperty name="height" value="0.3" units="cm"/>
      <inkml:brushProperty name="color" value="#849398"/>
      <inkml:brushProperty name="ignorePressure" value="1"/>
      <inkml:brushProperty name="inkEffects" value="pencil"/>
    </inkml:brush>
  </inkml:definitions>
  <inkml:trace contextRef="#ctx0" brushRef="#br0">1 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9T12:37:04.978"/>
    </inkml:context>
    <inkml:brush xml:id="br0">
      <inkml:brushProperty name="width" value="0.05" units="cm"/>
      <inkml:brushProperty name="height" value="0.3" units="cm"/>
      <inkml:brushProperty name="color" value="#849398"/>
      <inkml:brushProperty name="ignorePressure" value="1"/>
      <inkml:brushProperty name="inkEffects" value="pencil"/>
    </inkml:brush>
  </inkml:definitions>
  <inkml:trace contextRef="#ctx0" brushRef="#br0">1 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9T12:37:04.979"/>
    </inkml:context>
    <inkml:brush xml:id="br0">
      <inkml:brushProperty name="width" value="0.05" units="cm"/>
      <inkml:brushProperty name="height" value="0.3" units="cm"/>
      <inkml:brushProperty name="color" value="#849398"/>
      <inkml:brushProperty name="ignorePressure" value="1"/>
      <inkml:brushProperty name="inkEffects" value="pencil"/>
    </inkml:brush>
  </inkml:definitions>
  <inkml:trace contextRef="#ctx0" brushRef="#br0">1 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9T12:37:56.149"/>
    </inkml:context>
    <inkml:brush xml:id="br0">
      <inkml:brushProperty name="width" value="0.05" units="cm"/>
      <inkml:brushProperty name="height" value="0.3" units="cm"/>
      <inkml:brushProperty name="color" value="#849398"/>
      <inkml:brushProperty name="ignorePressure" value="1"/>
      <inkml:brushProperty name="inkEffects" value="pencil"/>
    </inkml:brush>
  </inkml:definitions>
  <inkml:trace contextRef="#ctx0" brushRef="#br0">1 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9T12:37:56.859"/>
    </inkml:context>
    <inkml:brush xml:id="br0">
      <inkml:brushProperty name="width" value="0.05" units="cm"/>
      <inkml:brushProperty name="height" value="0.3" units="cm"/>
      <inkml:brushProperty name="color" value="#849398"/>
      <inkml:brushProperty name="ignorePressure" value="1"/>
      <inkml:brushProperty name="inkEffects" value="pencil"/>
    </inkml:brush>
  </inkml:definitions>
  <inkml:trace contextRef="#ctx0" brushRef="#br0">1 0,'0'0</inkml:trace>
</inkml:ink>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D29"/>
  <sheetViews>
    <sheetView zoomScaleNormal="100" workbookViewId="0">
      <selection activeCell="A27" sqref="A27:A29"/>
    </sheetView>
  </sheetViews>
  <sheetFormatPr defaultColWidth="8.6640625" defaultRowHeight="14.4" x14ac:dyDescent="0.3"/>
  <cols>
    <col min="1" max="1" width="19.33203125" bestFit="1" customWidth="1"/>
    <col min="2" max="2" width="14.88671875" bestFit="1" customWidth="1"/>
    <col min="3" max="3" width="21.109375" bestFit="1" customWidth="1"/>
    <col min="4" max="4" width="15.33203125" bestFit="1" customWidth="1"/>
  </cols>
  <sheetData>
    <row r="2" spans="1:4" x14ac:dyDescent="0.3">
      <c r="A2" t="s">
        <v>0</v>
      </c>
      <c r="B2" t="s">
        <v>1</v>
      </c>
      <c r="C2" t="s">
        <v>2</v>
      </c>
      <c r="D2" t="s">
        <v>3</v>
      </c>
    </row>
    <row r="3" spans="1:4" x14ac:dyDescent="0.3">
      <c r="A3" t="s">
        <v>4</v>
      </c>
      <c r="B3" t="s">
        <v>5</v>
      </c>
      <c r="C3" t="s">
        <v>6</v>
      </c>
      <c r="D3" t="s">
        <v>7</v>
      </c>
    </row>
    <row r="4" spans="1:4" x14ac:dyDescent="0.3">
      <c r="A4" t="s">
        <v>8</v>
      </c>
      <c r="B4" t="s">
        <v>9</v>
      </c>
    </row>
    <row r="5" spans="1:4" x14ac:dyDescent="0.3">
      <c r="A5" t="s">
        <v>10</v>
      </c>
      <c r="B5" t="s">
        <v>11</v>
      </c>
    </row>
    <row r="6" spans="1:4" x14ac:dyDescent="0.3">
      <c r="A6" t="s">
        <v>12</v>
      </c>
    </row>
    <row r="8" spans="1:4" x14ac:dyDescent="0.3">
      <c r="A8" s="75" t="s">
        <v>273</v>
      </c>
      <c r="B8" t="s">
        <v>13</v>
      </c>
      <c r="D8" t="str" cm="1">
        <f t="array" ref="D8">_xlfn._xlws.FILTER($A$8:$A$29,(($B$8:$B$29="KAS")*('I. Bendroji dalis'!$D$11="Taip"))+(($B$8:$B$29="EP")*('I. Bendroji dalis'!$D$12="Taip"))+(($B$8:$B$29="NVO")*('I. Bendroji dalis'!$D$13="Taip")),"Nieko nerasta")</f>
        <v>Nieko nerasta</v>
      </c>
    </row>
    <row r="9" spans="1:4" x14ac:dyDescent="0.3">
      <c r="A9" s="75" t="s">
        <v>14</v>
      </c>
      <c r="B9" t="s">
        <v>13</v>
      </c>
    </row>
    <row r="10" spans="1:4" x14ac:dyDescent="0.3">
      <c r="A10" s="75" t="s">
        <v>148</v>
      </c>
      <c r="B10" t="s">
        <v>13</v>
      </c>
    </row>
    <row r="11" spans="1:4" x14ac:dyDescent="0.3">
      <c r="A11" s="75" t="s">
        <v>15</v>
      </c>
      <c r="B11" t="s">
        <v>13</v>
      </c>
    </row>
    <row r="12" spans="1:4" x14ac:dyDescent="0.3">
      <c r="A12" s="75" t="s">
        <v>16</v>
      </c>
      <c r="B12" t="s">
        <v>13</v>
      </c>
    </row>
    <row r="13" spans="1:4" x14ac:dyDescent="0.3">
      <c r="A13" s="75" t="s">
        <v>17</v>
      </c>
      <c r="B13" t="s">
        <v>13</v>
      </c>
    </row>
    <row r="14" spans="1:4" x14ac:dyDescent="0.3">
      <c r="A14" s="75" t="s">
        <v>18</v>
      </c>
      <c r="B14" t="s">
        <v>13</v>
      </c>
    </row>
    <row r="15" spans="1:4" x14ac:dyDescent="0.3">
      <c r="A15" s="75" t="s">
        <v>19</v>
      </c>
      <c r="B15" t="s">
        <v>13</v>
      </c>
    </row>
    <row r="16" spans="1:4" x14ac:dyDescent="0.3">
      <c r="A16" s="76" t="s">
        <v>20</v>
      </c>
      <c r="B16" t="s">
        <v>21</v>
      </c>
    </row>
    <row r="17" spans="1:2" x14ac:dyDescent="0.3">
      <c r="A17" s="76" t="s">
        <v>22</v>
      </c>
      <c r="B17" t="s">
        <v>21</v>
      </c>
    </row>
    <row r="18" spans="1:2" x14ac:dyDescent="0.3">
      <c r="A18" s="76" t="s">
        <v>23</v>
      </c>
      <c r="B18" t="s">
        <v>21</v>
      </c>
    </row>
    <row r="19" spans="1:2" x14ac:dyDescent="0.3">
      <c r="A19" s="76" t="s">
        <v>24</v>
      </c>
      <c r="B19" t="s">
        <v>21</v>
      </c>
    </row>
    <row r="20" spans="1:2" x14ac:dyDescent="0.3">
      <c r="A20" s="76" t="s">
        <v>25</v>
      </c>
      <c r="B20" t="s">
        <v>21</v>
      </c>
    </row>
    <row r="21" spans="1:2" x14ac:dyDescent="0.3">
      <c r="A21" s="76" t="s">
        <v>26</v>
      </c>
      <c r="B21" t="s">
        <v>21</v>
      </c>
    </row>
    <row r="22" spans="1:2" x14ac:dyDescent="0.3">
      <c r="A22" s="76" t="s">
        <v>27</v>
      </c>
      <c r="B22" t="s">
        <v>21</v>
      </c>
    </row>
    <row r="23" spans="1:2" x14ac:dyDescent="0.3">
      <c r="A23" s="76" t="s">
        <v>28</v>
      </c>
      <c r="B23" t="s">
        <v>21</v>
      </c>
    </row>
    <row r="24" spans="1:2" x14ac:dyDescent="0.3">
      <c r="A24" s="76" t="s">
        <v>29</v>
      </c>
      <c r="B24" t="s">
        <v>21</v>
      </c>
    </row>
    <row r="25" spans="1:2" x14ac:dyDescent="0.3">
      <c r="A25" s="76" t="s">
        <v>30</v>
      </c>
      <c r="B25" t="s">
        <v>21</v>
      </c>
    </row>
    <row r="26" spans="1:2" x14ac:dyDescent="0.3">
      <c r="A26" s="76" t="s">
        <v>31</v>
      </c>
      <c r="B26" t="s">
        <v>21</v>
      </c>
    </row>
    <row r="27" spans="1:2" x14ac:dyDescent="0.3">
      <c r="A27" t="s">
        <v>32</v>
      </c>
      <c r="B27" t="s">
        <v>33</v>
      </c>
    </row>
    <row r="28" spans="1:2" x14ac:dyDescent="0.3">
      <c r="A28" t="s">
        <v>34</v>
      </c>
      <c r="B28" t="s">
        <v>33</v>
      </c>
    </row>
    <row r="29" spans="1:2" x14ac:dyDescent="0.3">
      <c r="A29" t="s">
        <v>35</v>
      </c>
      <c r="B29" t="s">
        <v>33</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1F3864"/>
    <pageSetUpPr fitToPage="1"/>
  </sheetPr>
  <dimension ref="A1:H29"/>
  <sheetViews>
    <sheetView showGridLines="0" tabSelected="1" zoomScale="115" zoomScaleNormal="115" workbookViewId="0">
      <selection sqref="A1:B1"/>
    </sheetView>
  </sheetViews>
  <sheetFormatPr defaultColWidth="8.6640625" defaultRowHeight="14.4" x14ac:dyDescent="0.3"/>
  <cols>
    <col min="1" max="1" width="34" customWidth="1"/>
    <col min="2" max="2" width="62" customWidth="1"/>
  </cols>
  <sheetData>
    <row r="1" spans="1:2" ht="36" customHeight="1" x14ac:dyDescent="0.3">
      <c r="A1" s="150" t="s">
        <v>36</v>
      </c>
      <c r="B1" s="150"/>
    </row>
    <row r="2" spans="1:2" ht="19.5" customHeight="1" x14ac:dyDescent="0.3">
      <c r="A2" s="151" t="s">
        <v>37</v>
      </c>
      <c r="B2" s="151"/>
    </row>
    <row r="3" spans="1:2" x14ac:dyDescent="0.3">
      <c r="A3" s="12" t="s">
        <v>38</v>
      </c>
      <c r="B3" s="45" t="s">
        <v>39</v>
      </c>
    </row>
    <row r="4" spans="1:2" ht="15.75" customHeight="1" x14ac:dyDescent="0.3">
      <c r="A4" s="2" t="s">
        <v>40</v>
      </c>
      <c r="B4" s="45" t="s">
        <v>41</v>
      </c>
    </row>
    <row r="5" spans="1:2" ht="36" x14ac:dyDescent="0.3">
      <c r="A5" s="55" t="s">
        <v>42</v>
      </c>
      <c r="B5" s="45" t="s">
        <v>43</v>
      </c>
    </row>
    <row r="6" spans="1:2" x14ac:dyDescent="0.3">
      <c r="A6" s="44" t="s">
        <v>44</v>
      </c>
      <c r="B6" s="45" t="s">
        <v>45</v>
      </c>
    </row>
    <row r="7" spans="1:2" ht="6" customHeight="1" x14ac:dyDescent="0.3"/>
    <row r="8" spans="1:2" ht="19.5" customHeight="1" x14ac:dyDescent="0.3">
      <c r="A8" s="151" t="s">
        <v>46</v>
      </c>
      <c r="B8" s="151"/>
    </row>
    <row r="9" spans="1:2" ht="24" x14ac:dyDescent="0.3">
      <c r="A9" s="3" t="s">
        <v>47</v>
      </c>
      <c r="B9" s="45" t="s">
        <v>48</v>
      </c>
    </row>
    <row r="10" spans="1:2" ht="24" x14ac:dyDescent="0.3">
      <c r="A10" s="3" t="s">
        <v>49</v>
      </c>
      <c r="B10" s="46" t="s">
        <v>269</v>
      </c>
    </row>
    <row r="11" spans="1:2" ht="24" x14ac:dyDescent="0.3">
      <c r="A11" s="3" t="s">
        <v>50</v>
      </c>
      <c r="B11" s="45" t="s">
        <v>51</v>
      </c>
    </row>
    <row r="12" spans="1:2" ht="26.25" customHeight="1" x14ac:dyDescent="0.3">
      <c r="A12" s="3" t="s">
        <v>52</v>
      </c>
      <c r="B12" s="45" t="s">
        <v>53</v>
      </c>
    </row>
    <row r="13" spans="1:2" ht="72" customHeight="1" x14ac:dyDescent="0.3">
      <c r="A13" s="3" t="s">
        <v>54</v>
      </c>
      <c r="B13" s="71" t="s">
        <v>55</v>
      </c>
    </row>
    <row r="14" spans="1:2" ht="25.5" customHeight="1" x14ac:dyDescent="0.3">
      <c r="A14" s="3" t="s">
        <v>56</v>
      </c>
      <c r="B14" s="45" t="s">
        <v>272</v>
      </c>
    </row>
    <row r="15" spans="1:2" ht="16.5" customHeight="1" x14ac:dyDescent="0.3">
      <c r="A15" s="3" t="s">
        <v>57</v>
      </c>
      <c r="B15" s="45" t="s">
        <v>58</v>
      </c>
    </row>
    <row r="16" spans="1:2" ht="6" customHeight="1" x14ac:dyDescent="0.3"/>
    <row r="17" spans="1:8" ht="19.5" customHeight="1" x14ac:dyDescent="0.3">
      <c r="A17" s="151" t="s">
        <v>59</v>
      </c>
      <c r="B17" s="151"/>
    </row>
    <row r="18" spans="1:8" ht="24" x14ac:dyDescent="0.3">
      <c r="A18" s="67" t="s">
        <v>60</v>
      </c>
      <c r="B18" s="46" t="s">
        <v>270</v>
      </c>
      <c r="C18" s="18"/>
    </row>
    <row r="19" spans="1:8" ht="24" x14ac:dyDescent="0.3">
      <c r="A19" s="3" t="s">
        <v>61</v>
      </c>
      <c r="B19" s="46" t="s">
        <v>62</v>
      </c>
    </row>
    <row r="20" spans="1:8" ht="69" customHeight="1" x14ac:dyDescent="0.3">
      <c r="A20" s="3" t="s">
        <v>63</v>
      </c>
      <c r="B20" s="45" t="s">
        <v>64</v>
      </c>
      <c r="H20" s="73"/>
    </row>
    <row r="21" spans="1:8" ht="48" x14ac:dyDescent="0.3">
      <c r="A21" s="58" t="s">
        <v>65</v>
      </c>
      <c r="B21" s="59" t="s">
        <v>66</v>
      </c>
    </row>
    <row r="22" spans="1:8" ht="6.6" customHeight="1" x14ac:dyDescent="0.3">
      <c r="B22" s="60"/>
    </row>
    <row r="23" spans="1:8" x14ac:dyDescent="0.3">
      <c r="A23" s="151" t="s">
        <v>67</v>
      </c>
      <c r="B23" s="151"/>
    </row>
    <row r="24" spans="1:8" x14ac:dyDescent="0.3">
      <c r="A24" s="72" t="s">
        <v>68</v>
      </c>
      <c r="B24" s="72" t="s">
        <v>69</v>
      </c>
    </row>
    <row r="25" spans="1:8" ht="24" x14ac:dyDescent="0.3">
      <c r="A25" s="3" t="s">
        <v>0</v>
      </c>
      <c r="B25" s="45" t="s">
        <v>70</v>
      </c>
    </row>
    <row r="26" spans="1:8" x14ac:dyDescent="0.3">
      <c r="A26" s="3" t="s">
        <v>4</v>
      </c>
      <c r="B26" s="45" t="s">
        <v>71</v>
      </c>
    </row>
    <row r="27" spans="1:8" ht="24" x14ac:dyDescent="0.3">
      <c r="A27" s="3" t="s">
        <v>8</v>
      </c>
      <c r="B27" s="45" t="s">
        <v>72</v>
      </c>
    </row>
    <row r="28" spans="1:8" x14ac:dyDescent="0.3">
      <c r="A28" s="3" t="s">
        <v>10</v>
      </c>
      <c r="B28" s="45" t="s">
        <v>73</v>
      </c>
    </row>
    <row r="29" spans="1:8" ht="24" x14ac:dyDescent="0.3">
      <c r="A29" s="3" t="s">
        <v>12</v>
      </c>
      <c r="B29" s="45" t="s">
        <v>74</v>
      </c>
    </row>
  </sheetData>
  <sheetProtection algorithmName="SHA-512" hashValue="WE5uW8mGGfttYnXnrp6p4w5vio50U13vHBxRBUE987rtGFW0EW6QwFmNgrrzwSvY3oP7makb5TgM8ySx6shmNg==" saltValue="gIdnWb9mNhTQV5stRlM7iA==" spinCount="100000" sheet="1" objects="1" scenarios="1"/>
  <mergeCells count="5">
    <mergeCell ref="A1:B1"/>
    <mergeCell ref="A2:B2"/>
    <mergeCell ref="A8:B8"/>
    <mergeCell ref="A17:B17"/>
    <mergeCell ref="A23:B23"/>
  </mergeCells>
  <pageMargins left="0.75" right="0.75" top="1" bottom="1" header="0.511811023622047" footer="0.511811023622047"/>
  <pageSetup paperSize="9" scale="89"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2E75B6"/>
    <pageSetUpPr fitToPage="1"/>
  </sheetPr>
  <dimension ref="A1:E74"/>
  <sheetViews>
    <sheetView showGridLines="0" zoomScaleNormal="100" workbookViewId="0">
      <pane ySplit="3" topLeftCell="A4" activePane="bottomLeft" state="frozen"/>
      <selection activeCell="G18" sqref="G18"/>
      <selection pane="bottomLeft" sqref="A1:D1"/>
    </sheetView>
  </sheetViews>
  <sheetFormatPr defaultColWidth="8.6640625" defaultRowHeight="14.4" outlineLevelRow="1" x14ac:dyDescent="0.3"/>
  <cols>
    <col min="1" max="1" width="48.88671875" customWidth="1"/>
    <col min="2" max="2" width="23.44140625" customWidth="1"/>
    <col min="3" max="3" width="21.109375" customWidth="1"/>
    <col min="4" max="4" width="8" customWidth="1"/>
    <col min="5" max="5" width="69.5546875" customWidth="1"/>
  </cols>
  <sheetData>
    <row r="1" spans="1:5" ht="33.75" customHeight="1" x14ac:dyDescent="0.3">
      <c r="A1" s="150" t="s">
        <v>75</v>
      </c>
      <c r="B1" s="150"/>
      <c r="C1" s="150"/>
      <c r="D1" s="150"/>
    </row>
    <row r="2" spans="1:5" ht="15.75" customHeight="1" x14ac:dyDescent="0.3">
      <c r="A2" s="174" t="s">
        <v>274</v>
      </c>
      <c r="B2" s="175"/>
      <c r="C2" s="175"/>
      <c r="D2" s="175"/>
    </row>
    <row r="3" spans="1:5" ht="42" customHeight="1" x14ac:dyDescent="0.3">
      <c r="A3" s="185" t="s">
        <v>76</v>
      </c>
      <c r="B3" s="186"/>
      <c r="C3" s="186"/>
      <c r="D3" s="187"/>
      <c r="E3" s="19"/>
    </row>
    <row r="4" spans="1:5" ht="21.75" customHeight="1" x14ac:dyDescent="0.3">
      <c r="A4" s="79" t="s">
        <v>77</v>
      </c>
      <c r="B4" s="49"/>
      <c r="C4" s="84"/>
      <c r="D4" s="85"/>
    </row>
    <row r="5" spans="1:5" ht="21.75" customHeight="1" x14ac:dyDescent="0.3">
      <c r="A5" s="79" t="s">
        <v>78</v>
      </c>
      <c r="B5" s="50"/>
      <c r="C5" s="86"/>
      <c r="D5" s="87"/>
    </row>
    <row r="6" spans="1:5" ht="21.75" customHeight="1" x14ac:dyDescent="0.3">
      <c r="A6" s="80" t="s">
        <v>79</v>
      </c>
      <c r="B6" s="51"/>
      <c r="C6" s="88"/>
      <c r="D6" s="89"/>
    </row>
    <row r="7" spans="1:5" ht="21.75" customHeight="1" x14ac:dyDescent="0.3">
      <c r="A7" s="81" t="s">
        <v>80</v>
      </c>
      <c r="B7" s="52"/>
      <c r="C7" s="90"/>
      <c r="D7" s="91"/>
      <c r="E7" s="57"/>
    </row>
    <row r="8" spans="1:5" ht="21.75" customHeight="1" x14ac:dyDescent="0.3">
      <c r="A8" s="81" t="s">
        <v>81</v>
      </c>
      <c r="B8" s="53"/>
      <c r="C8" s="176" t="str">
        <f>IF(B8&gt;B4,"!VA laikotarpio pabaiga negali būti vėlesnė negu VA pateikimo data","")</f>
        <v/>
      </c>
      <c r="D8" s="177"/>
      <c r="E8" s="57"/>
    </row>
    <row r="9" spans="1:5" ht="26.25" customHeight="1" x14ac:dyDescent="0.3">
      <c r="A9" s="82" t="s">
        <v>82</v>
      </c>
      <c r="B9" s="178" t="s">
        <v>83</v>
      </c>
      <c r="C9" s="179"/>
      <c r="D9" s="180"/>
    </row>
    <row r="10" spans="1:5" ht="27.6" customHeight="1" x14ac:dyDescent="0.3">
      <c r="A10" s="83" t="s">
        <v>84</v>
      </c>
      <c r="B10" s="77" t="s">
        <v>85</v>
      </c>
      <c r="C10" s="78"/>
      <c r="D10" s="78"/>
      <c r="E10" s="57"/>
    </row>
    <row r="11" spans="1:5" ht="27.6" customHeight="1" x14ac:dyDescent="0.3">
      <c r="A11" s="83" t="s">
        <v>86</v>
      </c>
      <c r="B11" s="181" t="s">
        <v>87</v>
      </c>
      <c r="C11" s="182"/>
      <c r="D11" s="50"/>
      <c r="E11" s="74" t="str">
        <f>IF(B6="","",IF(D11&lt;&gt;"","","! Neužpildyta"))</f>
        <v/>
      </c>
    </row>
    <row r="12" spans="1:5" ht="27.6" customHeight="1" x14ac:dyDescent="0.3">
      <c r="A12" s="83" t="s">
        <v>88</v>
      </c>
      <c r="B12" s="178" t="s">
        <v>89</v>
      </c>
      <c r="C12" s="180"/>
      <c r="D12" s="50"/>
      <c r="E12" s="74" t="str">
        <f t="shared" ref="E12:E13" si="0">IF(B7="","",IF(D12&lt;&gt;"","","! Neužpildyta"))</f>
        <v/>
      </c>
    </row>
    <row r="13" spans="1:5" ht="30" customHeight="1" x14ac:dyDescent="0.3">
      <c r="A13" s="83" t="s">
        <v>90</v>
      </c>
      <c r="B13" s="183" t="s">
        <v>91</v>
      </c>
      <c r="C13" s="184"/>
      <c r="D13" s="50"/>
      <c r="E13" s="74" t="str">
        <f t="shared" si="0"/>
        <v/>
      </c>
    </row>
    <row r="14" spans="1:5" ht="21.75" customHeight="1" x14ac:dyDescent="0.3">
      <c r="A14" s="163" t="s">
        <v>92</v>
      </c>
      <c r="B14" s="164"/>
      <c r="C14" s="164"/>
      <c r="D14" s="165"/>
    </row>
    <row r="15" spans="1:5" ht="21.75" customHeight="1" x14ac:dyDescent="0.3">
      <c r="A15" s="30" t="s">
        <v>93</v>
      </c>
      <c r="B15" s="152"/>
      <c r="C15" s="152"/>
      <c r="D15" s="153"/>
    </row>
    <row r="16" spans="1:5" ht="21.75" customHeight="1" x14ac:dyDescent="0.3">
      <c r="A16" s="30" t="s">
        <v>94</v>
      </c>
      <c r="B16" s="152"/>
      <c r="C16" s="152"/>
      <c r="D16" s="153"/>
    </row>
    <row r="17" spans="1:4" ht="5.25" customHeight="1" x14ac:dyDescent="0.3">
      <c r="A17" s="31"/>
      <c r="D17" s="24"/>
    </row>
    <row r="18" spans="1:4" ht="21.75" customHeight="1" x14ac:dyDescent="0.3">
      <c r="A18" s="163" t="s">
        <v>95</v>
      </c>
      <c r="B18" s="164"/>
      <c r="C18" s="164"/>
      <c r="D18" s="165"/>
    </row>
    <row r="19" spans="1:4" ht="21.75" customHeight="1" x14ac:dyDescent="0.3">
      <c r="A19" s="30" t="s">
        <v>96</v>
      </c>
      <c r="B19" s="152"/>
      <c r="C19" s="152"/>
      <c r="D19" s="153"/>
    </row>
    <row r="20" spans="1:4" ht="21.75" customHeight="1" x14ac:dyDescent="0.3">
      <c r="A20" s="30" t="s">
        <v>97</v>
      </c>
      <c r="B20" s="152"/>
      <c r="C20" s="152"/>
      <c r="D20" s="153"/>
    </row>
    <row r="21" spans="1:4" ht="21.75" customHeight="1" x14ac:dyDescent="0.3">
      <c r="A21" s="32" t="s">
        <v>98</v>
      </c>
      <c r="B21" s="152"/>
      <c r="C21" s="152"/>
      <c r="D21" s="153"/>
    </row>
    <row r="22" spans="1:4" ht="21.75" customHeight="1" x14ac:dyDescent="0.3">
      <c r="A22" s="30" t="s">
        <v>265</v>
      </c>
      <c r="B22" s="152"/>
      <c r="C22" s="152"/>
      <c r="D22" s="153"/>
    </row>
    <row r="23" spans="1:4" ht="3.75" customHeight="1" x14ac:dyDescent="0.3">
      <c r="A23" s="31"/>
      <c r="D23" s="24"/>
    </row>
    <row r="24" spans="1:4" ht="20.25" customHeight="1" x14ac:dyDescent="0.3">
      <c r="A24" s="163" t="s">
        <v>99</v>
      </c>
      <c r="B24" s="164"/>
      <c r="C24" s="164"/>
      <c r="D24" s="165"/>
    </row>
    <row r="25" spans="1:4" ht="24" customHeight="1" x14ac:dyDescent="0.3">
      <c r="A25" s="30" t="s">
        <v>100</v>
      </c>
      <c r="B25" s="172"/>
      <c r="C25" s="172"/>
      <c r="D25" s="173"/>
    </row>
    <row r="26" spans="1:4" ht="24" customHeight="1" x14ac:dyDescent="0.3">
      <c r="A26" s="30" t="s">
        <v>101</v>
      </c>
      <c r="B26" s="161">
        <f>+'II. Veiklos'!F9</f>
        <v>0</v>
      </c>
      <c r="C26" s="161"/>
      <c r="D26" s="162"/>
    </row>
    <row r="27" spans="1:4" ht="24" customHeight="1" x14ac:dyDescent="0.3">
      <c r="A27" s="30" t="s">
        <v>102</v>
      </c>
      <c r="B27" s="161">
        <f>IFERROR(B26/B25*100,0)</f>
        <v>0</v>
      </c>
      <c r="C27" s="161"/>
      <c r="D27" s="162"/>
    </row>
    <row r="28" spans="1:4" ht="24" customHeight="1" x14ac:dyDescent="0.3">
      <c r="A28" s="30" t="s">
        <v>103</v>
      </c>
      <c r="B28" s="161">
        <f>'II. Veiklos'!G9</f>
        <v>0</v>
      </c>
      <c r="C28" s="161"/>
      <c r="D28" s="162"/>
    </row>
    <row r="29" spans="1:4" ht="6" customHeight="1" x14ac:dyDescent="0.3">
      <c r="A29" s="33"/>
      <c r="B29" s="34"/>
      <c r="C29" s="34"/>
      <c r="D29" s="35"/>
    </row>
    <row r="30" spans="1:4" ht="21.75" customHeight="1" x14ac:dyDescent="0.3">
      <c r="A30" s="169" t="s">
        <v>104</v>
      </c>
      <c r="B30" s="170"/>
      <c r="C30" s="170"/>
      <c r="D30" s="171"/>
    </row>
    <row r="31" spans="1:4" ht="15.75" customHeight="1" x14ac:dyDescent="0.3">
      <c r="A31" s="156" t="s">
        <v>105</v>
      </c>
      <c r="B31" s="157"/>
      <c r="C31" s="157"/>
      <c r="D31" s="158"/>
    </row>
    <row r="32" spans="1:4" ht="19.5" customHeight="1" x14ac:dyDescent="0.3">
      <c r="A32" s="36" t="s">
        <v>96</v>
      </c>
      <c r="B32" s="152"/>
      <c r="C32" s="152"/>
      <c r="D32" s="153"/>
    </row>
    <row r="33" spans="1:4" ht="19.5" customHeight="1" x14ac:dyDescent="0.3">
      <c r="A33" s="36" t="s">
        <v>106</v>
      </c>
      <c r="B33" s="152"/>
      <c r="C33" s="152"/>
      <c r="D33" s="153"/>
    </row>
    <row r="34" spans="1:4" ht="19.5" customHeight="1" x14ac:dyDescent="0.3">
      <c r="A34" s="36" t="s">
        <v>107</v>
      </c>
      <c r="B34" s="152"/>
      <c r="C34" s="152"/>
      <c r="D34" s="153"/>
    </row>
    <row r="35" spans="1:4" ht="15.75" customHeight="1" x14ac:dyDescent="0.3">
      <c r="A35" s="156" t="s">
        <v>108</v>
      </c>
      <c r="B35" s="157"/>
      <c r="C35" s="157"/>
      <c r="D35" s="158"/>
    </row>
    <row r="36" spans="1:4" ht="19.5" customHeight="1" x14ac:dyDescent="0.3">
      <c r="A36" s="36" t="s">
        <v>96</v>
      </c>
      <c r="B36" s="152"/>
      <c r="C36" s="152"/>
      <c r="D36" s="153"/>
    </row>
    <row r="37" spans="1:4" ht="19.5" customHeight="1" x14ac:dyDescent="0.3">
      <c r="A37" s="36" t="s">
        <v>106</v>
      </c>
      <c r="B37" s="152"/>
      <c r="C37" s="152"/>
      <c r="D37" s="153"/>
    </row>
    <row r="38" spans="1:4" ht="19.5" customHeight="1" x14ac:dyDescent="0.3">
      <c r="A38" s="36" t="s">
        <v>107</v>
      </c>
      <c r="B38" s="152"/>
      <c r="C38" s="152"/>
      <c r="D38" s="153"/>
    </row>
    <row r="39" spans="1:4" ht="15.75" customHeight="1" x14ac:dyDescent="0.3">
      <c r="A39" s="156" t="s">
        <v>109</v>
      </c>
      <c r="B39" s="157"/>
      <c r="C39" s="157"/>
      <c r="D39" s="158"/>
    </row>
    <row r="40" spans="1:4" ht="19.5" customHeight="1" x14ac:dyDescent="0.3">
      <c r="A40" s="36" t="s">
        <v>96</v>
      </c>
      <c r="B40" s="152"/>
      <c r="C40" s="152"/>
      <c r="D40" s="153"/>
    </row>
    <row r="41" spans="1:4" ht="19.5" customHeight="1" x14ac:dyDescent="0.3">
      <c r="A41" s="36" t="s">
        <v>106</v>
      </c>
      <c r="B41" s="152"/>
      <c r="C41" s="152"/>
      <c r="D41" s="153"/>
    </row>
    <row r="42" spans="1:4" ht="19.2" customHeight="1" x14ac:dyDescent="0.3">
      <c r="A42" s="36" t="s">
        <v>107</v>
      </c>
      <c r="B42" s="152"/>
      <c r="C42" s="152"/>
      <c r="D42" s="153"/>
    </row>
    <row r="43" spans="1:4" ht="15.75" hidden="1" customHeight="1" outlineLevel="1" x14ac:dyDescent="0.3">
      <c r="A43" s="156" t="s">
        <v>110</v>
      </c>
      <c r="B43" s="157"/>
      <c r="C43" s="157"/>
      <c r="D43" s="158"/>
    </row>
    <row r="44" spans="1:4" ht="19.5" hidden="1" customHeight="1" outlineLevel="1" x14ac:dyDescent="0.3">
      <c r="A44" s="36" t="s">
        <v>96</v>
      </c>
      <c r="B44" s="152"/>
      <c r="C44" s="152"/>
      <c r="D44" s="153"/>
    </row>
    <row r="45" spans="1:4" ht="19.5" hidden="1" customHeight="1" outlineLevel="1" x14ac:dyDescent="0.3">
      <c r="A45" s="36" t="s">
        <v>106</v>
      </c>
      <c r="B45" s="152"/>
      <c r="C45" s="152"/>
      <c r="D45" s="153"/>
    </row>
    <row r="46" spans="1:4" ht="19.5" hidden="1" customHeight="1" outlineLevel="1" x14ac:dyDescent="0.3">
      <c r="A46" s="36" t="s">
        <v>107</v>
      </c>
      <c r="B46" s="152"/>
      <c r="C46" s="152"/>
      <c r="D46" s="153"/>
    </row>
    <row r="47" spans="1:4" ht="19.5" hidden="1" customHeight="1" outlineLevel="1" x14ac:dyDescent="0.3">
      <c r="A47" s="156" t="s">
        <v>111</v>
      </c>
      <c r="B47" s="157"/>
      <c r="C47" s="157"/>
      <c r="D47" s="158"/>
    </row>
    <row r="48" spans="1:4" ht="19.5" hidden="1" customHeight="1" outlineLevel="1" x14ac:dyDescent="0.3">
      <c r="A48" s="36" t="s">
        <v>96</v>
      </c>
      <c r="B48" s="152"/>
      <c r="C48" s="152"/>
      <c r="D48" s="153"/>
    </row>
    <row r="49" spans="1:4" ht="19.5" hidden="1" customHeight="1" outlineLevel="1" x14ac:dyDescent="0.3">
      <c r="A49" s="36" t="s">
        <v>106</v>
      </c>
      <c r="B49" s="152"/>
      <c r="C49" s="152"/>
      <c r="D49" s="153"/>
    </row>
    <row r="50" spans="1:4" ht="19.5" hidden="1" customHeight="1" outlineLevel="1" x14ac:dyDescent="0.3">
      <c r="A50" s="36" t="s">
        <v>107</v>
      </c>
      <c r="B50" s="152"/>
      <c r="C50" s="152"/>
      <c r="D50" s="153"/>
    </row>
    <row r="51" spans="1:4" ht="19.5" hidden="1" customHeight="1" outlineLevel="1" x14ac:dyDescent="0.3">
      <c r="A51" s="156" t="s">
        <v>112</v>
      </c>
      <c r="B51" s="157"/>
      <c r="C51" s="157"/>
      <c r="D51" s="158"/>
    </row>
    <row r="52" spans="1:4" ht="19.5" hidden="1" customHeight="1" outlineLevel="1" x14ac:dyDescent="0.3">
      <c r="A52" s="36" t="s">
        <v>96</v>
      </c>
      <c r="B52" s="152"/>
      <c r="C52" s="152"/>
      <c r="D52" s="153"/>
    </row>
    <row r="53" spans="1:4" ht="19.5" hidden="1" customHeight="1" outlineLevel="1" x14ac:dyDescent="0.3">
      <c r="A53" s="36" t="s">
        <v>106</v>
      </c>
      <c r="B53" s="152"/>
      <c r="C53" s="152"/>
      <c r="D53" s="153"/>
    </row>
    <row r="54" spans="1:4" ht="19.2" hidden="1" customHeight="1" outlineLevel="1" x14ac:dyDescent="0.3">
      <c r="A54" s="36" t="s">
        <v>107</v>
      </c>
      <c r="B54" s="152"/>
      <c r="C54" s="152"/>
      <c r="D54" s="153"/>
    </row>
    <row r="55" spans="1:4" ht="19.5" hidden="1" customHeight="1" outlineLevel="1" x14ac:dyDescent="0.3">
      <c r="A55" s="156" t="s">
        <v>113</v>
      </c>
      <c r="B55" s="157"/>
      <c r="C55" s="157"/>
      <c r="D55" s="158"/>
    </row>
    <row r="56" spans="1:4" ht="19.5" hidden="1" customHeight="1" outlineLevel="1" x14ac:dyDescent="0.3">
      <c r="A56" s="36" t="s">
        <v>96</v>
      </c>
      <c r="B56" s="152"/>
      <c r="C56" s="152"/>
      <c r="D56" s="153"/>
    </row>
    <row r="57" spans="1:4" ht="19.5" hidden="1" customHeight="1" outlineLevel="1" x14ac:dyDescent="0.3">
      <c r="A57" s="36" t="s">
        <v>106</v>
      </c>
      <c r="B57" s="152"/>
      <c r="C57" s="152"/>
      <c r="D57" s="153"/>
    </row>
    <row r="58" spans="1:4" ht="19.2" hidden="1" customHeight="1" outlineLevel="1" x14ac:dyDescent="0.3">
      <c r="A58" s="36" t="s">
        <v>107</v>
      </c>
      <c r="B58" s="152"/>
      <c r="C58" s="152"/>
      <c r="D58" s="153"/>
    </row>
    <row r="59" spans="1:4" ht="19.5" hidden="1" customHeight="1" outlineLevel="1" x14ac:dyDescent="0.3">
      <c r="A59" s="156" t="s">
        <v>114</v>
      </c>
      <c r="B59" s="157"/>
      <c r="C59" s="157"/>
      <c r="D59" s="158"/>
    </row>
    <row r="60" spans="1:4" ht="19.5" hidden="1" customHeight="1" outlineLevel="1" x14ac:dyDescent="0.3">
      <c r="A60" s="36" t="s">
        <v>96</v>
      </c>
      <c r="B60" s="152"/>
      <c r="C60" s="152"/>
      <c r="D60" s="153"/>
    </row>
    <row r="61" spans="1:4" ht="19.5" hidden="1" customHeight="1" outlineLevel="1" x14ac:dyDescent="0.3">
      <c r="A61" s="36" t="s">
        <v>106</v>
      </c>
      <c r="B61" s="152"/>
      <c r="C61" s="152"/>
      <c r="D61" s="153"/>
    </row>
    <row r="62" spans="1:4" ht="19.5" hidden="1" customHeight="1" outlineLevel="1" x14ac:dyDescent="0.3">
      <c r="A62" s="36" t="s">
        <v>107</v>
      </c>
      <c r="B62" s="152"/>
      <c r="C62" s="152"/>
      <c r="D62" s="153"/>
    </row>
    <row r="63" spans="1:4" ht="19.5" hidden="1" customHeight="1" outlineLevel="1" x14ac:dyDescent="0.3">
      <c r="A63" s="156" t="s">
        <v>115</v>
      </c>
      <c r="B63" s="157"/>
      <c r="C63" s="157"/>
      <c r="D63" s="158"/>
    </row>
    <row r="64" spans="1:4" ht="19.5" hidden="1" customHeight="1" outlineLevel="1" x14ac:dyDescent="0.3">
      <c r="A64" s="36" t="s">
        <v>96</v>
      </c>
      <c r="B64" s="152"/>
      <c r="C64" s="152"/>
      <c r="D64" s="153"/>
    </row>
    <row r="65" spans="1:4" ht="19.5" hidden="1" customHeight="1" outlineLevel="1" x14ac:dyDescent="0.3">
      <c r="A65" s="36" t="s">
        <v>106</v>
      </c>
      <c r="B65" s="152"/>
      <c r="C65" s="152"/>
      <c r="D65" s="153"/>
    </row>
    <row r="66" spans="1:4" ht="19.5" hidden="1" customHeight="1" outlineLevel="1" x14ac:dyDescent="0.3">
      <c r="A66" s="36" t="s">
        <v>107</v>
      </c>
      <c r="B66" s="159"/>
      <c r="C66" s="159"/>
      <c r="D66" s="160"/>
    </row>
    <row r="67" spans="1:4" ht="19.5" hidden="1" customHeight="1" outlineLevel="1" x14ac:dyDescent="0.3">
      <c r="A67" s="156" t="s">
        <v>116</v>
      </c>
      <c r="B67" s="157"/>
      <c r="C67" s="157"/>
      <c r="D67" s="158"/>
    </row>
    <row r="68" spans="1:4" ht="19.5" hidden="1" customHeight="1" outlineLevel="1" x14ac:dyDescent="0.3">
      <c r="A68" s="36" t="s">
        <v>96</v>
      </c>
      <c r="B68" s="152"/>
      <c r="C68" s="152"/>
      <c r="D68" s="153"/>
    </row>
    <row r="69" spans="1:4" ht="19.5" hidden="1" customHeight="1" outlineLevel="1" x14ac:dyDescent="0.3">
      <c r="A69" s="36" t="s">
        <v>106</v>
      </c>
      <c r="B69" s="152"/>
      <c r="C69" s="152"/>
      <c r="D69" s="153"/>
    </row>
    <row r="70" spans="1:4" ht="19.5" hidden="1" customHeight="1" outlineLevel="1" x14ac:dyDescent="0.3">
      <c r="A70" s="36" t="s">
        <v>107</v>
      </c>
      <c r="B70" s="159"/>
      <c r="C70" s="159"/>
      <c r="D70" s="160"/>
    </row>
    <row r="71" spans="1:4" ht="180.75" customHeight="1" collapsed="1" x14ac:dyDescent="0.3">
      <c r="A71" s="166" t="s">
        <v>117</v>
      </c>
      <c r="B71" s="167"/>
      <c r="C71" s="167"/>
      <c r="D71" s="168"/>
    </row>
    <row r="72" spans="1:4" x14ac:dyDescent="0.3">
      <c r="A72" s="163" t="s">
        <v>118</v>
      </c>
      <c r="B72" s="164"/>
      <c r="C72" s="164"/>
      <c r="D72" s="165"/>
    </row>
    <row r="73" spans="1:4" ht="21.75" customHeight="1" x14ac:dyDescent="0.3">
      <c r="A73" s="30" t="s">
        <v>119</v>
      </c>
      <c r="B73" s="152"/>
      <c r="C73" s="152"/>
      <c r="D73" s="153"/>
    </row>
    <row r="74" spans="1:4" ht="21.75" customHeight="1" x14ac:dyDescent="0.3">
      <c r="A74" s="37" t="s">
        <v>120</v>
      </c>
      <c r="B74" s="154"/>
      <c r="C74" s="154"/>
      <c r="D74" s="155"/>
    </row>
  </sheetData>
  <sheetProtection algorithmName="SHA-512" hashValue="vfrwoLXYLvdtIf4v+0de37suAx13wRqkksp5cNoXx15H3zITQm7qoY6ROnChavtWo3/kKR/2jbO9kz9X3gcOuw==" saltValue="x/9ZrX0V6lgllD7GC7H+uw==" spinCount="100000" sheet="1" formatRows="0" autoFilter="0" pivotTables="0"/>
  <mergeCells count="66">
    <mergeCell ref="A1:D1"/>
    <mergeCell ref="A2:D2"/>
    <mergeCell ref="A14:D14"/>
    <mergeCell ref="B15:D15"/>
    <mergeCell ref="B22:D22"/>
    <mergeCell ref="C8:D8"/>
    <mergeCell ref="B9:D9"/>
    <mergeCell ref="B11:C11"/>
    <mergeCell ref="B12:C12"/>
    <mergeCell ref="B13:C13"/>
    <mergeCell ref="A3:D3"/>
    <mergeCell ref="A30:D30"/>
    <mergeCell ref="A31:D31"/>
    <mergeCell ref="B32:D32"/>
    <mergeCell ref="B33:D33"/>
    <mergeCell ref="B16:D16"/>
    <mergeCell ref="A18:D18"/>
    <mergeCell ref="B19:D19"/>
    <mergeCell ref="B20:D20"/>
    <mergeCell ref="B21:D21"/>
    <mergeCell ref="B27:D27"/>
    <mergeCell ref="A24:D24"/>
    <mergeCell ref="B25:D25"/>
    <mergeCell ref="B26:D26"/>
    <mergeCell ref="A39:D39"/>
    <mergeCell ref="B40:D40"/>
    <mergeCell ref="B41:D41"/>
    <mergeCell ref="B42:D42"/>
    <mergeCell ref="A43:D43"/>
    <mergeCell ref="B34:D34"/>
    <mergeCell ref="A35:D35"/>
    <mergeCell ref="B36:D36"/>
    <mergeCell ref="B37:D37"/>
    <mergeCell ref="B38:D38"/>
    <mergeCell ref="B68:D68"/>
    <mergeCell ref="B69:D69"/>
    <mergeCell ref="B70:D70"/>
    <mergeCell ref="B28:D28"/>
    <mergeCell ref="A72:D72"/>
    <mergeCell ref="B64:D64"/>
    <mergeCell ref="A71:D71"/>
    <mergeCell ref="A67:D67"/>
    <mergeCell ref="B58:D58"/>
    <mergeCell ref="A59:D59"/>
    <mergeCell ref="B60:D60"/>
    <mergeCell ref="B61:D61"/>
    <mergeCell ref="B62:D62"/>
    <mergeCell ref="B65:D65"/>
    <mergeCell ref="B66:D66"/>
    <mergeCell ref="B44:D44"/>
    <mergeCell ref="B73:D73"/>
    <mergeCell ref="B74:D74"/>
    <mergeCell ref="B45:D45"/>
    <mergeCell ref="B46:D46"/>
    <mergeCell ref="A47:D47"/>
    <mergeCell ref="B48:D48"/>
    <mergeCell ref="B49:D49"/>
    <mergeCell ref="B50:D50"/>
    <mergeCell ref="A51:D51"/>
    <mergeCell ref="B52:D52"/>
    <mergeCell ref="B53:D53"/>
    <mergeCell ref="B54:D54"/>
    <mergeCell ref="A55:D55"/>
    <mergeCell ref="B56:D56"/>
    <mergeCell ref="B57:D57"/>
    <mergeCell ref="A63:D63"/>
  </mergeCells>
  <phoneticPr fontId="13" type="noConversion"/>
  <conditionalFormatting sqref="B4 B8:C8">
    <cfRule type="expression" dxfId="6" priority="27">
      <formula>$B$8&gt;$B$4</formula>
    </cfRule>
  </conditionalFormatting>
  <dataValidations count="4">
    <dataValidation type="list" allowBlank="1" sqref="B6" xr:uid="{00000000-0002-0000-0300-000000000000}">
      <formula1>"Tarpinė,Galutinė"</formula1>
      <formula2>0</formula2>
    </dataValidation>
    <dataValidation allowBlank="1" sqref="B7:B12" xr:uid="{CF7C8585-EF83-49D5-8B9F-36029100496B}"/>
    <dataValidation type="list" allowBlank="1" showErrorMessage="1" error="Galima pasirinkti tik reikšmes iš sąrašo." sqref="B34:D34 B38:D38 B42:D42 B46:D46 B50:D50 B54:D54 B58:D58 B62:D62 B66:D66 B70:D70 B22:D22" xr:uid="{056EC50D-F735-484E-A874-513346C10A30}">
      <formula1>"Perkančioji organizacija,Ne perkančioji organizacija,Pirkimai nebus vykdomi"</formula1>
    </dataValidation>
    <dataValidation type="list" allowBlank="1" showInputMessage="1" showErrorMessage="1" error="! Reikšmė turi būti pasirenkama iš sąrašo" sqref="D11:D13" xr:uid="{2EE08759-3FA8-45D7-A573-3F8B31E09C19}">
      <formula1>"Taip,Ne"</formula1>
    </dataValidation>
  </dataValidations>
  <pageMargins left="0.75" right="0.75" top="1" bottom="1" header="0.511811023622047" footer="0.511811023622047"/>
  <pageSetup paperSize="9" scale="85" fitToHeight="0" orientation="portrait" horizontalDpi="300" verticalDpi="300" r:id="rId1"/>
  <colBreaks count="1" manualBreakCount="1">
    <brk id="4" max="30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4"/>
  </sheetPr>
  <dimension ref="A1:L46"/>
  <sheetViews>
    <sheetView showGridLines="0" zoomScale="115" zoomScaleNormal="115" workbookViewId="0">
      <pane ySplit="4" topLeftCell="A5" activePane="bottomLeft" state="frozen"/>
      <selection activeCell="G18" sqref="G18"/>
      <selection pane="bottomLeft" sqref="A1:C1"/>
    </sheetView>
  </sheetViews>
  <sheetFormatPr defaultColWidth="8.6640625" defaultRowHeight="14.4" outlineLevelRow="1" x14ac:dyDescent="0.3"/>
  <cols>
    <col min="1" max="1" width="6" customWidth="1"/>
    <col min="2" max="3" width="38" customWidth="1"/>
  </cols>
  <sheetData>
    <row r="1" spans="1:4" ht="30" customHeight="1" x14ac:dyDescent="0.3">
      <c r="A1" s="188" t="s">
        <v>121</v>
      </c>
      <c r="B1" s="189"/>
      <c r="C1" s="190"/>
    </row>
    <row r="2" spans="1:4" ht="34.950000000000003" customHeight="1" x14ac:dyDescent="0.3">
      <c r="A2" s="191" t="s">
        <v>266</v>
      </c>
      <c r="B2" s="192"/>
      <c r="C2" s="193"/>
    </row>
    <row r="3" spans="1:4" ht="30" customHeight="1" x14ac:dyDescent="0.3">
      <c r="A3" s="92" t="s">
        <v>122</v>
      </c>
      <c r="B3" s="92" t="s">
        <v>123</v>
      </c>
      <c r="C3" s="92" t="s">
        <v>124</v>
      </c>
      <c r="D3" s="18"/>
    </row>
    <row r="4" spans="1:4" ht="9.75" customHeight="1" x14ac:dyDescent="0.3">
      <c r="A4" s="92">
        <v>1</v>
      </c>
      <c r="B4" s="92">
        <v>2</v>
      </c>
      <c r="C4" s="92">
        <v>3</v>
      </c>
      <c r="D4" s="18"/>
    </row>
    <row r="5" spans="1:4" x14ac:dyDescent="0.3">
      <c r="A5" s="200" t="s">
        <v>125</v>
      </c>
      <c r="B5" s="201"/>
      <c r="C5" s="202"/>
      <c r="D5" s="18"/>
    </row>
    <row r="6" spans="1:4" x14ac:dyDescent="0.3">
      <c r="A6" s="38">
        <v>1</v>
      </c>
      <c r="B6" s="16"/>
      <c r="C6" s="25"/>
    </row>
    <row r="7" spans="1:4" x14ac:dyDescent="0.3">
      <c r="A7" s="38">
        <v>2</v>
      </c>
      <c r="B7" s="16"/>
      <c r="C7" s="25"/>
    </row>
    <row r="8" spans="1:4" x14ac:dyDescent="0.3">
      <c r="A8" s="38">
        <v>3</v>
      </c>
      <c r="B8" s="16"/>
      <c r="C8" s="25"/>
    </row>
    <row r="9" spans="1:4" x14ac:dyDescent="0.3">
      <c r="A9" s="38">
        <v>4</v>
      </c>
      <c r="B9" s="16"/>
      <c r="C9" s="25"/>
    </row>
    <row r="10" spans="1:4" x14ac:dyDescent="0.3">
      <c r="A10" s="38">
        <v>5</v>
      </c>
      <c r="B10" s="16"/>
      <c r="C10" s="25"/>
    </row>
    <row r="11" spans="1:4" x14ac:dyDescent="0.3">
      <c r="A11" s="38">
        <v>6</v>
      </c>
      <c r="B11" s="16"/>
      <c r="C11" s="25"/>
    </row>
    <row r="12" spans="1:4" x14ac:dyDescent="0.3">
      <c r="A12" s="38">
        <v>7</v>
      </c>
      <c r="B12" s="16"/>
      <c r="C12" s="25"/>
    </row>
    <row r="13" spans="1:4" x14ac:dyDescent="0.3">
      <c r="A13" s="38">
        <v>8</v>
      </c>
      <c r="B13" s="16"/>
      <c r="C13" s="25"/>
    </row>
    <row r="14" spans="1:4" x14ac:dyDescent="0.3">
      <c r="A14" s="38">
        <v>9</v>
      </c>
      <c r="B14" s="16"/>
      <c r="C14" s="25"/>
    </row>
    <row r="15" spans="1:4" x14ac:dyDescent="0.3">
      <c r="A15" s="38">
        <v>10</v>
      </c>
      <c r="B15" s="16"/>
      <c r="C15" s="25"/>
    </row>
    <row r="16" spans="1:4" x14ac:dyDescent="0.3">
      <c r="A16" s="38">
        <v>11</v>
      </c>
      <c r="B16" s="16"/>
      <c r="C16" s="25"/>
    </row>
    <row r="17" spans="1:12" x14ac:dyDescent="0.3">
      <c r="A17" s="38">
        <v>12</v>
      </c>
      <c r="B17" s="16"/>
      <c r="C17" s="25"/>
    </row>
    <row r="18" spans="1:12" x14ac:dyDescent="0.3">
      <c r="A18" s="194" t="s">
        <v>126</v>
      </c>
      <c r="B18" s="195"/>
      <c r="C18" s="196"/>
    </row>
    <row r="19" spans="1:12" x14ac:dyDescent="0.3">
      <c r="A19" s="38">
        <v>1</v>
      </c>
      <c r="B19" s="16"/>
      <c r="C19" s="25"/>
      <c r="D19" s="18"/>
      <c r="E19" s="18"/>
      <c r="F19" s="18"/>
      <c r="G19" s="18"/>
      <c r="H19" s="18"/>
      <c r="I19" s="18"/>
      <c r="J19" s="18"/>
      <c r="K19" s="18"/>
      <c r="L19" s="18"/>
    </row>
    <row r="20" spans="1:12" x14ac:dyDescent="0.3">
      <c r="A20" s="38">
        <v>2</v>
      </c>
      <c r="B20" s="16"/>
      <c r="C20" s="25"/>
    </row>
    <row r="21" spans="1:12" x14ac:dyDescent="0.3">
      <c r="A21" s="38">
        <v>3</v>
      </c>
      <c r="B21" s="16"/>
      <c r="C21" s="25"/>
    </row>
    <row r="22" spans="1:12" x14ac:dyDescent="0.3">
      <c r="A22" s="38">
        <v>4</v>
      </c>
      <c r="B22" s="16"/>
      <c r="C22" s="25"/>
    </row>
    <row r="23" spans="1:12" x14ac:dyDescent="0.3">
      <c r="A23" s="38">
        <v>5</v>
      </c>
      <c r="B23" s="16"/>
      <c r="C23" s="25"/>
    </row>
    <row r="24" spans="1:12" x14ac:dyDescent="0.3">
      <c r="A24" s="38">
        <v>6</v>
      </c>
      <c r="B24" s="16"/>
      <c r="C24" s="25"/>
    </row>
    <row r="25" spans="1:12" x14ac:dyDescent="0.3">
      <c r="A25" s="38">
        <v>7</v>
      </c>
      <c r="B25" s="16"/>
      <c r="C25" s="25"/>
    </row>
    <row r="26" spans="1:12" x14ac:dyDescent="0.3">
      <c r="A26" s="38">
        <v>8</v>
      </c>
      <c r="B26" s="16"/>
      <c r="C26" s="25"/>
    </row>
    <row r="27" spans="1:12" x14ac:dyDescent="0.3">
      <c r="A27" s="38">
        <v>9</v>
      </c>
      <c r="B27" s="16"/>
      <c r="C27" s="25"/>
    </row>
    <row r="28" spans="1:12" x14ac:dyDescent="0.3">
      <c r="A28" s="38">
        <v>10</v>
      </c>
      <c r="B28" s="16"/>
      <c r="C28" s="25"/>
    </row>
    <row r="29" spans="1:12" x14ac:dyDescent="0.3">
      <c r="A29" s="38">
        <v>11</v>
      </c>
      <c r="B29" s="16"/>
      <c r="C29" s="25"/>
    </row>
    <row r="30" spans="1:12" x14ac:dyDescent="0.3">
      <c r="A30" s="38">
        <v>12</v>
      </c>
      <c r="B30" s="16"/>
      <c r="C30" s="25"/>
    </row>
    <row r="31" spans="1:12" hidden="1" outlineLevel="1" x14ac:dyDescent="0.3">
      <c r="A31" s="38">
        <v>13</v>
      </c>
      <c r="B31" s="16"/>
      <c r="C31" s="25"/>
    </row>
    <row r="32" spans="1:12" hidden="1" outlineLevel="1" x14ac:dyDescent="0.3">
      <c r="A32" s="38">
        <v>14</v>
      </c>
      <c r="B32" s="16"/>
      <c r="C32" s="25"/>
    </row>
    <row r="33" spans="1:3" hidden="1" outlineLevel="1" x14ac:dyDescent="0.3">
      <c r="A33" s="38">
        <v>15</v>
      </c>
      <c r="B33" s="16"/>
      <c r="C33" s="25"/>
    </row>
    <row r="34" spans="1:3" hidden="1" outlineLevel="1" x14ac:dyDescent="0.3">
      <c r="A34" s="38">
        <v>16</v>
      </c>
      <c r="B34" s="16"/>
      <c r="C34" s="25"/>
    </row>
    <row r="35" spans="1:3" hidden="1" outlineLevel="1" x14ac:dyDescent="0.3">
      <c r="A35" s="38">
        <v>17</v>
      </c>
      <c r="B35" s="16"/>
      <c r="C35" s="25"/>
    </row>
    <row r="36" spans="1:3" hidden="1" outlineLevel="1" x14ac:dyDescent="0.3">
      <c r="A36" s="38">
        <v>18</v>
      </c>
      <c r="B36" s="16"/>
      <c r="C36" s="25"/>
    </row>
    <row r="37" spans="1:3" hidden="1" outlineLevel="1" x14ac:dyDescent="0.3">
      <c r="A37" s="38">
        <v>19</v>
      </c>
      <c r="B37" s="16"/>
      <c r="C37" s="25"/>
    </row>
    <row r="38" spans="1:3" hidden="1" outlineLevel="1" x14ac:dyDescent="0.3">
      <c r="A38" s="38">
        <v>20</v>
      </c>
      <c r="B38" s="16"/>
      <c r="C38" s="25"/>
    </row>
    <row r="39" spans="1:3" hidden="1" outlineLevel="1" x14ac:dyDescent="0.3">
      <c r="A39" s="38">
        <v>21</v>
      </c>
      <c r="B39" s="16"/>
      <c r="C39" s="25"/>
    </row>
    <row r="40" spans="1:3" hidden="1" outlineLevel="1" x14ac:dyDescent="0.3">
      <c r="A40" s="38">
        <v>22</v>
      </c>
      <c r="B40" s="16"/>
      <c r="C40" s="25"/>
    </row>
    <row r="41" spans="1:3" hidden="1" outlineLevel="1" x14ac:dyDescent="0.3">
      <c r="A41" s="38">
        <v>23</v>
      </c>
      <c r="B41" s="16"/>
      <c r="C41" s="25"/>
    </row>
    <row r="42" spans="1:3" ht="27" customHeight="1" collapsed="1" x14ac:dyDescent="0.3">
      <c r="A42" s="197" t="s">
        <v>127</v>
      </c>
      <c r="B42" s="198"/>
      <c r="C42" s="199"/>
    </row>
    <row r="43" spans="1:3" x14ac:dyDescent="0.3">
      <c r="A43" s="1">
        <v>1</v>
      </c>
      <c r="B43" s="16"/>
      <c r="C43" s="16"/>
    </row>
    <row r="44" spans="1:3" x14ac:dyDescent="0.3">
      <c r="A44" s="1">
        <v>2</v>
      </c>
      <c r="B44" s="16"/>
      <c r="C44" s="16"/>
    </row>
    <row r="45" spans="1:3" x14ac:dyDescent="0.3">
      <c r="A45" s="1">
        <v>3</v>
      </c>
      <c r="B45" s="16"/>
      <c r="C45" s="16"/>
    </row>
    <row r="46" spans="1:3" x14ac:dyDescent="0.3">
      <c r="A46" s="1">
        <v>4</v>
      </c>
      <c r="B46" s="16"/>
      <c r="C46" s="16"/>
    </row>
  </sheetData>
  <sheetProtection algorithmName="SHA-512" hashValue="zWuH9/5tlWPgzQxZIS6CJp0EcTH8WUrElVHfU1QmEDO2boDjtJ0BTGfuC6Hvq3hqc1jcfcz8zu+DJGEMEmjRjQ==" saltValue="UuwMVwOwgcmuVfcmW7ZRBA==" spinCount="100000" sheet="1" formatRows="0" sort="0" autoFilter="0"/>
  <mergeCells count="5">
    <mergeCell ref="A1:C1"/>
    <mergeCell ref="A2:C2"/>
    <mergeCell ref="A18:C18"/>
    <mergeCell ref="A42:C42"/>
    <mergeCell ref="A5:C5"/>
  </mergeCells>
  <phoneticPr fontId="13" type="noConversion"/>
  <pageMargins left="0.70866141732283472" right="0.51181102362204722" top="0.55118110236220474" bottom="0.55118110236220474"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63408-3DD7-450A-9D10-2F15C25AF001}">
  <sheetPr codeName="Sheet5">
    <tabColor rgb="FF2E75B6"/>
    <pageSetUpPr fitToPage="1"/>
  </sheetPr>
  <dimension ref="A1:C16"/>
  <sheetViews>
    <sheetView showGridLines="0" zoomScale="85" zoomScaleNormal="85" workbookViewId="0">
      <pane ySplit="5" topLeftCell="A6" activePane="bottomLeft" state="frozen"/>
      <selection activeCell="G18" sqref="G18"/>
      <selection pane="bottomLeft" sqref="A1:C1"/>
    </sheetView>
  </sheetViews>
  <sheetFormatPr defaultColWidth="8.6640625" defaultRowHeight="14.4" x14ac:dyDescent="0.3"/>
  <cols>
    <col min="1" max="1" width="5" customWidth="1"/>
    <col min="2" max="2" width="39.88671875" customWidth="1"/>
    <col min="3" max="3" width="104.6640625" customWidth="1"/>
  </cols>
  <sheetData>
    <row r="1" spans="1:3" ht="30" customHeight="1" x14ac:dyDescent="0.3">
      <c r="A1" s="204" t="s">
        <v>128</v>
      </c>
      <c r="B1" s="204"/>
      <c r="C1" s="204"/>
    </row>
    <row r="2" spans="1:3" ht="21.75" customHeight="1" x14ac:dyDescent="0.3">
      <c r="A2" s="164" t="s">
        <v>129</v>
      </c>
      <c r="B2" s="164"/>
      <c r="C2" s="164"/>
    </row>
    <row r="3" spans="1:3" ht="6" customHeight="1" x14ac:dyDescent="0.3">
      <c r="A3" s="203"/>
      <c r="B3" s="203"/>
      <c r="C3" s="203"/>
    </row>
    <row r="4" spans="1:3" ht="27.75" customHeight="1" x14ac:dyDescent="0.3">
      <c r="A4" s="5" t="s">
        <v>122</v>
      </c>
      <c r="B4" s="5" t="s">
        <v>130</v>
      </c>
      <c r="C4" s="23" t="s">
        <v>131</v>
      </c>
    </row>
    <row r="5" spans="1:3" ht="12" customHeight="1" x14ac:dyDescent="0.3">
      <c r="A5" s="61">
        <v>1</v>
      </c>
      <c r="B5" s="62">
        <v>2</v>
      </c>
      <c r="C5" s="63">
        <v>3</v>
      </c>
    </row>
    <row r="6" spans="1:3" ht="27.75" customHeight="1" x14ac:dyDescent="0.3">
      <c r="A6" s="64"/>
      <c r="B6" s="10" t="str">
        <f>IF('I. Bendroji dalis'!B19="","",'I. Bendroji dalis'!B19)</f>
        <v/>
      </c>
      <c r="C6" s="144"/>
    </row>
    <row r="7" spans="1:3" ht="24" customHeight="1" x14ac:dyDescent="0.3">
      <c r="A7" s="29">
        <v>1</v>
      </c>
      <c r="B7" s="10" t="str">
        <f>IF('I. Bendroji dalis'!B32="","",'I. Bendroji dalis'!B32)</f>
        <v/>
      </c>
      <c r="C7" s="48"/>
    </row>
    <row r="8" spans="1:3" ht="24" customHeight="1" x14ac:dyDescent="0.3">
      <c r="A8" s="29">
        <v>2</v>
      </c>
      <c r="B8" s="10" t="str">
        <f>IF('I. Bendroji dalis'!B36="","",'I. Bendroji dalis'!B36)</f>
        <v/>
      </c>
      <c r="C8" s="48"/>
    </row>
    <row r="9" spans="1:3" ht="24" customHeight="1" x14ac:dyDescent="0.3">
      <c r="A9" s="29">
        <v>3</v>
      </c>
      <c r="B9" s="10" t="str">
        <f>IF('I. Bendroji dalis'!B40="","",'I. Bendroji dalis'!B40)</f>
        <v/>
      </c>
      <c r="C9" s="48"/>
    </row>
    <row r="10" spans="1:3" ht="24" customHeight="1" x14ac:dyDescent="0.3">
      <c r="A10" s="29">
        <v>4</v>
      </c>
      <c r="B10" s="10" t="str">
        <f>IF('I. Bendroji dalis'!B44="","",'I. Bendroji dalis'!B44)</f>
        <v/>
      </c>
      <c r="C10" s="25"/>
    </row>
    <row r="11" spans="1:3" ht="24" customHeight="1" x14ac:dyDescent="0.3">
      <c r="A11" s="29">
        <v>5</v>
      </c>
      <c r="B11" s="10" t="str">
        <f>IF('I. Bendroji dalis'!B48="","",'I. Bendroji dalis'!B48)</f>
        <v/>
      </c>
      <c r="C11" s="25"/>
    </row>
    <row r="12" spans="1:3" ht="24" customHeight="1" x14ac:dyDescent="0.3">
      <c r="A12" s="29">
        <v>6</v>
      </c>
      <c r="B12" s="10" t="str">
        <f>IF('I. Bendroji dalis'!B52="","",'I. Bendroji dalis'!B52)</f>
        <v/>
      </c>
      <c r="C12" s="25"/>
    </row>
    <row r="13" spans="1:3" ht="24" customHeight="1" x14ac:dyDescent="0.3">
      <c r="A13" s="29">
        <v>7</v>
      </c>
      <c r="B13" s="10" t="str">
        <f>IF('I. Bendroji dalis'!B56="","",'I. Bendroji dalis'!B56)</f>
        <v/>
      </c>
      <c r="C13" s="25"/>
    </row>
    <row r="14" spans="1:3" ht="24" customHeight="1" x14ac:dyDescent="0.3">
      <c r="A14" s="29">
        <v>8</v>
      </c>
      <c r="B14" s="10" t="str">
        <f>IF('I. Bendroji dalis'!B60="","",'I. Bendroji dalis'!B60)</f>
        <v/>
      </c>
      <c r="C14" s="25"/>
    </row>
    <row r="15" spans="1:3" ht="24" customHeight="1" x14ac:dyDescent="0.3">
      <c r="A15" s="29">
        <v>9</v>
      </c>
      <c r="B15" s="10" t="str">
        <f>IF('I. Bendroji dalis'!B64="","",'I. Bendroji dalis'!B64)</f>
        <v/>
      </c>
      <c r="C15" s="25"/>
    </row>
    <row r="16" spans="1:3" ht="24" customHeight="1" x14ac:dyDescent="0.3">
      <c r="A16" s="29">
        <v>10</v>
      </c>
      <c r="B16" s="10" t="str">
        <f>IF('I. Bendroji dalis'!B68="","",'I. Bendroji dalis'!B68)</f>
        <v/>
      </c>
      <c r="C16" s="25"/>
    </row>
  </sheetData>
  <sheetProtection algorithmName="SHA-512" hashValue="AQcmbXj5FAVcYpWDboL9O/4CMTbsp6v1KmgfPQXTN36wv5qLxpQY1i8fuMlh3tjDDDNNSKka1vIhQTwTO+OKYA==" saltValue="pYje/zl3V8z9O2smYKYocQ==" spinCount="100000" sheet="1" formatRows="0"/>
  <dataConsolidate/>
  <mergeCells count="3">
    <mergeCell ref="A2:C2"/>
    <mergeCell ref="A3:C3"/>
    <mergeCell ref="A1:C1"/>
  </mergeCells>
  <pageMargins left="0.75" right="0.75" top="1" bottom="1" header="0.511811023622047" footer="0.511811023622047"/>
  <pageSetup paperSize="9" scale="57" fitToHeight="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2E75B6"/>
    <pageSetUpPr fitToPage="1"/>
  </sheetPr>
  <dimension ref="A1:M415"/>
  <sheetViews>
    <sheetView showGridLines="0" zoomScaleNormal="100" workbookViewId="0">
      <pane ySplit="5" topLeftCell="A15" activePane="bottomLeft" state="frozen"/>
      <selection activeCell="G18" sqref="G18"/>
      <selection pane="bottomLeft" sqref="A1:L1"/>
    </sheetView>
  </sheetViews>
  <sheetFormatPr defaultColWidth="8.6640625" defaultRowHeight="14.4" outlineLevelRow="1" x14ac:dyDescent="0.3"/>
  <cols>
    <col min="1" max="1" width="5" customWidth="1"/>
    <col min="2" max="2" width="34" customWidth="1"/>
    <col min="3" max="3" width="36.109375" customWidth="1"/>
    <col min="4" max="5" width="14" customWidth="1"/>
    <col min="6" max="7" width="16" customWidth="1"/>
    <col min="8" max="8" width="14" customWidth="1"/>
    <col min="9" max="10" width="13" customWidth="1"/>
    <col min="11" max="11" width="14" customWidth="1"/>
    <col min="12" max="12" width="28" customWidth="1"/>
    <col min="13" max="13" width="88.6640625" style="19" customWidth="1"/>
    <col min="14" max="14" width="12" customWidth="1"/>
    <col min="15" max="16" width="14" customWidth="1"/>
  </cols>
  <sheetData>
    <row r="1" spans="1:13" ht="30" customHeight="1" x14ac:dyDescent="0.3">
      <c r="A1" s="211" t="s">
        <v>128</v>
      </c>
      <c r="B1" s="212"/>
      <c r="C1" s="212"/>
      <c r="D1" s="212"/>
      <c r="E1" s="212"/>
      <c r="F1" s="212"/>
      <c r="G1" s="212"/>
      <c r="H1" s="212"/>
      <c r="I1" s="212"/>
      <c r="J1" s="212"/>
      <c r="K1" s="212"/>
      <c r="L1" s="213"/>
    </row>
    <row r="2" spans="1:13" ht="21.75" customHeight="1" x14ac:dyDescent="0.3">
      <c r="A2" s="164" t="s">
        <v>132</v>
      </c>
      <c r="B2" s="164"/>
      <c r="C2" s="164"/>
      <c r="D2" s="164"/>
      <c r="E2" s="164"/>
      <c r="F2" s="164"/>
      <c r="G2" s="164"/>
      <c r="H2" s="164"/>
      <c r="I2" s="164"/>
      <c r="J2" s="164"/>
      <c r="K2" s="164"/>
      <c r="L2" s="217"/>
    </row>
    <row r="3" spans="1:13" ht="39.75" customHeight="1" x14ac:dyDescent="0.3">
      <c r="A3" s="218" t="s">
        <v>267</v>
      </c>
      <c r="B3" s="192"/>
      <c r="C3" s="192"/>
      <c r="D3" s="192"/>
      <c r="E3" s="192"/>
      <c r="F3" s="192"/>
      <c r="G3" s="192"/>
      <c r="H3" s="192"/>
      <c r="I3" s="192"/>
      <c r="J3" s="192"/>
      <c r="K3" s="192"/>
      <c r="L3" s="193"/>
    </row>
    <row r="4" spans="1:13" ht="81" customHeight="1" x14ac:dyDescent="0.3">
      <c r="A4" s="93" t="s">
        <v>122</v>
      </c>
      <c r="B4" s="93" t="s">
        <v>133</v>
      </c>
      <c r="C4" s="93" t="s">
        <v>134</v>
      </c>
      <c r="D4" s="93" t="s">
        <v>135</v>
      </c>
      <c r="E4" s="93" t="s">
        <v>136</v>
      </c>
      <c r="F4" s="93" t="s">
        <v>137</v>
      </c>
      <c r="G4" s="93" t="s">
        <v>138</v>
      </c>
      <c r="H4" s="93" t="s">
        <v>139</v>
      </c>
      <c r="I4" s="93" t="s">
        <v>140</v>
      </c>
      <c r="J4" s="93" t="s">
        <v>141</v>
      </c>
      <c r="K4" s="93" t="s">
        <v>142</v>
      </c>
      <c r="L4" s="93" t="s">
        <v>143</v>
      </c>
    </row>
    <row r="5" spans="1:13" ht="15.75" customHeight="1" x14ac:dyDescent="0.3">
      <c r="A5" s="94">
        <v>1</v>
      </c>
      <c r="B5" s="95">
        <v>2</v>
      </c>
      <c r="C5" s="95">
        <v>3</v>
      </c>
      <c r="D5" s="95">
        <v>4</v>
      </c>
      <c r="E5" s="95">
        <v>5</v>
      </c>
      <c r="F5" s="95">
        <v>6</v>
      </c>
      <c r="G5" s="95">
        <v>7</v>
      </c>
      <c r="H5" s="95">
        <v>8</v>
      </c>
      <c r="I5" s="95">
        <v>9</v>
      </c>
      <c r="J5" s="95">
        <v>10</v>
      </c>
      <c r="K5" s="95">
        <v>11</v>
      </c>
      <c r="L5" s="96">
        <v>12</v>
      </c>
    </row>
    <row r="6" spans="1:13" ht="14.4" customHeight="1" x14ac:dyDescent="0.3">
      <c r="A6" s="223" t="s">
        <v>144</v>
      </c>
      <c r="B6" s="224"/>
      <c r="C6" s="225"/>
      <c r="D6" s="21"/>
      <c r="E6" s="221" t="str">
        <f>IF((D6+D7)&lt;&gt;D9,"!Tinkamų finansuoti išlaidų suma turi būti lygi Projekto tinkamų finansuoti išlaidų sumai","")</f>
        <v/>
      </c>
      <c r="F6" s="222"/>
      <c r="G6" s="222"/>
      <c r="H6" s="222"/>
      <c r="I6" s="222"/>
      <c r="J6" s="222"/>
      <c r="K6" s="97"/>
      <c r="L6" s="98"/>
      <c r="M6" s="20"/>
    </row>
    <row r="7" spans="1:13" x14ac:dyDescent="0.3">
      <c r="A7" s="226" t="s">
        <v>145</v>
      </c>
      <c r="B7" s="227"/>
      <c r="C7" s="228"/>
      <c r="D7" s="22"/>
      <c r="E7" s="221"/>
      <c r="F7" s="222"/>
      <c r="G7" s="222"/>
      <c r="H7" s="222"/>
      <c r="I7" s="222"/>
      <c r="J7" s="222"/>
      <c r="K7" s="97"/>
      <c r="L7" s="98"/>
      <c r="M7" s="54"/>
    </row>
    <row r="8" spans="1:13" ht="6.75" customHeight="1" x14ac:dyDescent="0.3">
      <c r="M8" s="70"/>
    </row>
    <row r="9" spans="1:13" ht="19.5" customHeight="1" x14ac:dyDescent="0.3">
      <c r="A9" s="232" t="s">
        <v>146</v>
      </c>
      <c r="B9" s="233"/>
      <c r="C9" s="234"/>
      <c r="D9" s="99">
        <f t="shared" ref="D9:J9" si="0">SUM(D11,D121,D399)</f>
        <v>0</v>
      </c>
      <c r="E9" s="99">
        <f t="shared" si="0"/>
        <v>0</v>
      </c>
      <c r="F9" s="99">
        <f t="shared" si="0"/>
        <v>0</v>
      </c>
      <c r="G9" s="99">
        <f t="shared" si="0"/>
        <v>0</v>
      </c>
      <c r="H9" s="99">
        <f t="shared" si="0"/>
        <v>0</v>
      </c>
      <c r="I9" s="99">
        <f t="shared" si="0"/>
        <v>0</v>
      </c>
      <c r="J9" s="99">
        <f t="shared" si="0"/>
        <v>0</v>
      </c>
      <c r="K9" s="100"/>
      <c r="L9" s="101"/>
      <c r="M9" s="54"/>
    </row>
    <row r="10" spans="1:13" ht="6" customHeight="1" x14ac:dyDescent="0.3">
      <c r="A10" s="102"/>
      <c r="B10" s="103"/>
      <c r="C10" s="103"/>
      <c r="D10" s="104"/>
      <c r="E10" s="104"/>
      <c r="F10" s="104"/>
      <c r="G10" s="104"/>
      <c r="H10" s="104"/>
      <c r="I10" s="104"/>
      <c r="J10" s="104"/>
      <c r="K10" s="105"/>
      <c r="L10" s="106"/>
      <c r="M10" s="54"/>
    </row>
    <row r="11" spans="1:13" ht="18" customHeight="1" x14ac:dyDescent="0.3">
      <c r="A11" s="229" t="s">
        <v>147</v>
      </c>
      <c r="B11" s="230"/>
      <c r="C11" s="231"/>
      <c r="D11" s="107">
        <f>SUM(D20,D29,D38,D47,D56,D65,D74,D83,D92,D101,D110,D119)</f>
        <v>0</v>
      </c>
      <c r="E11" s="107">
        <f t="shared" ref="E11:J11" si="1">SUM(E20,E29,E38,E47,E56,E65,E74,E83,E92,E101,E110,E119)</f>
        <v>0</v>
      </c>
      <c r="F11" s="107">
        <f t="shared" si="1"/>
        <v>0</v>
      </c>
      <c r="G11" s="107">
        <f t="shared" si="1"/>
        <v>0</v>
      </c>
      <c r="H11" s="107">
        <f t="shared" si="1"/>
        <v>0</v>
      </c>
      <c r="I11" s="107">
        <f t="shared" si="1"/>
        <v>0</v>
      </c>
      <c r="J11" s="107">
        <f t="shared" si="1"/>
        <v>0</v>
      </c>
      <c r="K11" s="108"/>
      <c r="L11" s="108"/>
      <c r="M11" s="54"/>
    </row>
    <row r="12" spans="1:13" x14ac:dyDescent="0.3">
      <c r="A12" s="219">
        <v>1</v>
      </c>
      <c r="B12" s="109" t="str">
        <f>IF('I. Sąrašas'!B6="","",'I. Sąrašas'!B6)</f>
        <v/>
      </c>
      <c r="C12" s="110" t="s">
        <v>273</v>
      </c>
      <c r="D12" s="145"/>
      <c r="E12" s="145"/>
      <c r="F12" s="149"/>
      <c r="G12" s="111">
        <f>SUMIFS('III. Išlaidos'!$N:$N,'III. Išlaidos'!$B:$B,$B$12,'III. Išlaidos'!$C:$C,C12)</f>
        <v>0</v>
      </c>
      <c r="H12" s="111">
        <f>F12+G12</f>
        <v>0</v>
      </c>
      <c r="I12" s="111">
        <f>D12-H12</f>
        <v>0</v>
      </c>
      <c r="J12" s="111">
        <f>E12-H12</f>
        <v>0</v>
      </c>
      <c r="K12" s="16"/>
      <c r="L12" s="25"/>
      <c r="M12" s="54"/>
    </row>
    <row r="13" spans="1:13" x14ac:dyDescent="0.3">
      <c r="A13" s="220"/>
      <c r="B13" s="112" t="str">
        <f>IF('I. Sąrašas'!B6="","",'I. Sąrašas'!C6)</f>
        <v/>
      </c>
      <c r="C13" s="113" t="s">
        <v>14</v>
      </c>
      <c r="D13" s="147"/>
      <c r="E13" s="147"/>
      <c r="F13" s="147"/>
      <c r="G13" s="114">
        <f>SUMIFS('III. Išlaidos'!$N:$N,'III. Išlaidos'!$B:$B,$B$12,'III. Išlaidos'!$C:$C,C13)</f>
        <v>0</v>
      </c>
      <c r="H13" s="114">
        <f t="shared" ref="H13:H19" si="2">F13+G13</f>
        <v>0</v>
      </c>
      <c r="I13" s="114">
        <f t="shared" ref="I13:I18" si="3">D13-H13</f>
        <v>0</v>
      </c>
      <c r="J13" s="114">
        <f t="shared" ref="J13:J19" si="4">E13-H13</f>
        <v>0</v>
      </c>
      <c r="K13" s="14"/>
      <c r="L13" s="39"/>
      <c r="M13" s="54"/>
    </row>
    <row r="14" spans="1:13" x14ac:dyDescent="0.3">
      <c r="A14" s="220"/>
      <c r="B14" s="112"/>
      <c r="C14" s="113" t="s">
        <v>148</v>
      </c>
      <c r="D14" s="147"/>
      <c r="E14" s="147"/>
      <c r="F14" s="147"/>
      <c r="G14" s="114">
        <f>SUMIFS('III. Išlaidos'!$N:$N,'III. Išlaidos'!$B:$B,$B$12,'III. Išlaidos'!$C:$C,C14)</f>
        <v>0</v>
      </c>
      <c r="H14" s="114">
        <f t="shared" si="2"/>
        <v>0</v>
      </c>
      <c r="I14" s="114">
        <f t="shared" si="3"/>
        <v>0</v>
      </c>
      <c r="J14" s="114">
        <f t="shared" si="4"/>
        <v>0</v>
      </c>
      <c r="K14" s="14"/>
      <c r="L14" s="39"/>
      <c r="M14" s="54"/>
    </row>
    <row r="15" spans="1:13" x14ac:dyDescent="0.3">
      <c r="A15" s="220"/>
      <c r="B15" s="112"/>
      <c r="C15" s="115" t="s">
        <v>15</v>
      </c>
      <c r="D15" s="147"/>
      <c r="E15" s="147"/>
      <c r="F15" s="147"/>
      <c r="G15" s="114">
        <f>SUMIFS('III. Išlaidos'!$N:$N,'III. Išlaidos'!$B:$B,$B$12,'III. Išlaidos'!$C:$C,C15)</f>
        <v>0</v>
      </c>
      <c r="H15" s="111">
        <f t="shared" si="2"/>
        <v>0</v>
      </c>
      <c r="I15" s="111">
        <f t="shared" si="3"/>
        <v>0</v>
      </c>
      <c r="J15" s="111">
        <f t="shared" si="4"/>
        <v>0</v>
      </c>
      <c r="K15" s="14"/>
      <c r="L15" s="39"/>
      <c r="M15" s="54"/>
    </row>
    <row r="16" spans="1:13" x14ac:dyDescent="0.3">
      <c r="A16" s="220"/>
      <c r="B16" s="112"/>
      <c r="C16" s="113" t="s">
        <v>16</v>
      </c>
      <c r="D16" s="147"/>
      <c r="E16" s="147"/>
      <c r="F16" s="147"/>
      <c r="G16" s="114">
        <f>SUMIFS('III. Išlaidos'!$N:$N,'III. Išlaidos'!$B:$B,$B$12,'III. Išlaidos'!$C:$C,C16)</f>
        <v>0</v>
      </c>
      <c r="H16" s="111">
        <f t="shared" si="2"/>
        <v>0</v>
      </c>
      <c r="I16" s="111">
        <f t="shared" si="3"/>
        <v>0</v>
      </c>
      <c r="J16" s="111">
        <f t="shared" si="4"/>
        <v>0</v>
      </c>
      <c r="K16" s="14"/>
      <c r="L16" s="39"/>
      <c r="M16" s="54"/>
    </row>
    <row r="17" spans="1:13" x14ac:dyDescent="0.3">
      <c r="A17" s="220"/>
      <c r="B17" s="112"/>
      <c r="C17" s="113" t="s">
        <v>17</v>
      </c>
      <c r="D17" s="147"/>
      <c r="E17" s="147"/>
      <c r="F17" s="147"/>
      <c r="G17" s="114">
        <f>SUMIFS('III. Išlaidos'!$N:$N,'III. Išlaidos'!$B:$B,$B$12,'III. Išlaidos'!$C:$C,C17)</f>
        <v>0</v>
      </c>
      <c r="H17" s="111">
        <f t="shared" si="2"/>
        <v>0</v>
      </c>
      <c r="I17" s="111">
        <f t="shared" si="3"/>
        <v>0</v>
      </c>
      <c r="J17" s="111">
        <f t="shared" si="4"/>
        <v>0</v>
      </c>
      <c r="K17" s="14"/>
      <c r="L17" s="39"/>
      <c r="M17" s="54"/>
    </row>
    <row r="18" spans="1:13" ht="20.399999999999999" x14ac:dyDescent="0.3">
      <c r="A18" s="220"/>
      <c r="B18" s="112"/>
      <c r="C18" s="113" t="s">
        <v>18</v>
      </c>
      <c r="D18" s="147"/>
      <c r="E18" s="147"/>
      <c r="F18" s="147"/>
      <c r="G18" s="114">
        <f>SUMIFS('III. Išlaidos'!$N:$N,'III. Išlaidos'!$B:$B,$B$12,'III. Išlaidos'!$C:$C,C18)</f>
        <v>0</v>
      </c>
      <c r="H18" s="111">
        <f>F18+G18</f>
        <v>0</v>
      </c>
      <c r="I18" s="111">
        <f t="shared" si="3"/>
        <v>0</v>
      </c>
      <c r="J18" s="111">
        <f t="shared" si="4"/>
        <v>0</v>
      </c>
      <c r="K18" s="14"/>
      <c r="L18" s="39"/>
      <c r="M18" s="54"/>
    </row>
    <row r="19" spans="1:13" x14ac:dyDescent="0.3">
      <c r="A19" s="220"/>
      <c r="B19" s="112"/>
      <c r="C19" s="113" t="s">
        <v>19</v>
      </c>
      <c r="D19" s="147"/>
      <c r="E19" s="147"/>
      <c r="F19" s="147"/>
      <c r="G19" s="114">
        <f>SUMIFS('III. Išlaidos'!$N:$N,'III. Išlaidos'!$B:$B,$B$12,'III. Išlaidos'!$C:$C,C19)</f>
        <v>0</v>
      </c>
      <c r="H19" s="111">
        <f t="shared" si="2"/>
        <v>0</v>
      </c>
      <c r="I19" s="111">
        <f>D19-H19</f>
        <v>0</v>
      </c>
      <c r="J19" s="111">
        <f t="shared" si="4"/>
        <v>0</v>
      </c>
      <c r="K19" s="14"/>
      <c r="L19" s="39"/>
      <c r="M19" s="54"/>
    </row>
    <row r="20" spans="1:13" ht="19.5" customHeight="1" x14ac:dyDescent="0.3">
      <c r="A20" s="205" t="s">
        <v>149</v>
      </c>
      <c r="B20" s="206"/>
      <c r="C20" s="207"/>
      <c r="D20" s="116">
        <f t="shared" ref="D20:I20" si="5">SUM(D12:D19)</f>
        <v>0</v>
      </c>
      <c r="E20" s="116">
        <f t="shared" si="5"/>
        <v>0</v>
      </c>
      <c r="F20" s="116">
        <f t="shared" si="5"/>
        <v>0</v>
      </c>
      <c r="G20" s="116">
        <f t="shared" si="5"/>
        <v>0</v>
      </c>
      <c r="H20" s="116">
        <f t="shared" si="5"/>
        <v>0</v>
      </c>
      <c r="I20" s="116">
        <f t="shared" si="5"/>
        <v>0</v>
      </c>
      <c r="J20" s="116">
        <f>SUM(E12:E19)-H20</f>
        <v>0</v>
      </c>
      <c r="K20" s="117"/>
      <c r="L20" s="117"/>
    </row>
    <row r="21" spans="1:13" x14ac:dyDescent="0.3">
      <c r="A21" s="209">
        <v>2</v>
      </c>
      <c r="B21" s="109" t="str">
        <f>IF('I. Sąrašas'!B7="","",'I. Sąrašas'!B7)</f>
        <v/>
      </c>
      <c r="C21" s="110" t="s">
        <v>273</v>
      </c>
      <c r="D21" s="145"/>
      <c r="E21" s="146"/>
      <c r="F21" s="146"/>
      <c r="G21" s="111">
        <f>SUMIFS('III. Išlaidos'!$N:$N,'III. Išlaidos'!$B:$B,$B$21,'III. Išlaidos'!$C:$C,C21)</f>
        <v>0</v>
      </c>
      <c r="H21" s="111">
        <f t="shared" ref="H21:H28" si="6">F21+G21</f>
        <v>0</v>
      </c>
      <c r="I21" s="111">
        <f t="shared" ref="I21:I28" si="7">D21-H21</f>
        <v>0</v>
      </c>
      <c r="J21" s="111">
        <f t="shared" ref="J21:J28" si="8">E21-H21</f>
        <v>0</v>
      </c>
      <c r="K21" s="16"/>
      <c r="L21" s="25"/>
    </row>
    <row r="22" spans="1:13" x14ac:dyDescent="0.3">
      <c r="A22" s="209"/>
      <c r="B22" s="112" t="str">
        <f>IF('I. Sąrašas'!B7="","",'I. Sąrašas'!C7)</f>
        <v/>
      </c>
      <c r="C22" s="113" t="s">
        <v>14</v>
      </c>
      <c r="D22" s="147"/>
      <c r="E22" s="148"/>
      <c r="F22" s="146"/>
      <c r="G22" s="114">
        <f>SUMIFS('III. Išlaidos'!$N:$N,'III. Išlaidos'!$B:$B,$B$21,'III. Išlaidos'!$C:$C,C22)</f>
        <v>0</v>
      </c>
      <c r="H22" s="111">
        <f t="shared" si="6"/>
        <v>0</v>
      </c>
      <c r="I22" s="111">
        <f t="shared" si="7"/>
        <v>0</v>
      </c>
      <c r="J22" s="111">
        <f t="shared" si="8"/>
        <v>0</v>
      </c>
      <c r="K22" s="16"/>
      <c r="L22" s="25"/>
    </row>
    <row r="23" spans="1:13" x14ac:dyDescent="0.3">
      <c r="A23" s="209"/>
      <c r="B23" s="112"/>
      <c r="C23" s="113" t="s">
        <v>148</v>
      </c>
      <c r="D23" s="147"/>
      <c r="E23" s="146"/>
      <c r="F23" s="146"/>
      <c r="G23" s="114">
        <f>SUMIFS('III. Išlaidos'!$N:$N,'III. Išlaidos'!$B:$B,$B$21,'III. Išlaidos'!$C:$C,C23)</f>
        <v>0</v>
      </c>
      <c r="H23" s="111">
        <f t="shared" si="6"/>
        <v>0</v>
      </c>
      <c r="I23" s="111">
        <f t="shared" si="7"/>
        <v>0</v>
      </c>
      <c r="J23" s="111">
        <f t="shared" si="8"/>
        <v>0</v>
      </c>
      <c r="K23" s="16"/>
      <c r="L23" s="25"/>
    </row>
    <row r="24" spans="1:13" x14ac:dyDescent="0.3">
      <c r="A24" s="209"/>
      <c r="B24" s="112"/>
      <c r="C24" s="115" t="s">
        <v>15</v>
      </c>
      <c r="D24" s="147"/>
      <c r="E24" s="146"/>
      <c r="F24" s="146"/>
      <c r="G24" s="114">
        <f>SUMIFS('III. Išlaidos'!$N:$N,'III. Išlaidos'!$B:$B,$B$21,'III. Išlaidos'!$C:$C,C24)</f>
        <v>0</v>
      </c>
      <c r="H24" s="111">
        <f t="shared" si="6"/>
        <v>0</v>
      </c>
      <c r="I24" s="111">
        <f t="shared" si="7"/>
        <v>0</v>
      </c>
      <c r="J24" s="111">
        <f t="shared" si="8"/>
        <v>0</v>
      </c>
      <c r="K24" s="16"/>
      <c r="L24" s="25"/>
    </row>
    <row r="25" spans="1:13" x14ac:dyDescent="0.3">
      <c r="A25" s="209"/>
      <c r="B25" s="112"/>
      <c r="C25" s="113" t="s">
        <v>16</v>
      </c>
      <c r="D25" s="147"/>
      <c r="E25" s="146"/>
      <c r="F25" s="146"/>
      <c r="G25" s="114">
        <f>SUMIFS('III. Išlaidos'!$N:$N,'III. Išlaidos'!$B:$B,$B$21,'III. Išlaidos'!$C:$C,C25)</f>
        <v>0</v>
      </c>
      <c r="H25" s="111">
        <f t="shared" si="6"/>
        <v>0</v>
      </c>
      <c r="I25" s="111">
        <f t="shared" si="7"/>
        <v>0</v>
      </c>
      <c r="J25" s="111">
        <f t="shared" si="8"/>
        <v>0</v>
      </c>
      <c r="K25" s="16"/>
      <c r="L25" s="25"/>
    </row>
    <row r="26" spans="1:13" x14ac:dyDescent="0.3">
      <c r="A26" s="209"/>
      <c r="B26" s="112"/>
      <c r="C26" s="113" t="s">
        <v>17</v>
      </c>
      <c r="D26" s="147"/>
      <c r="E26" s="146"/>
      <c r="F26" s="146"/>
      <c r="G26" s="114">
        <f>SUMIFS('III. Išlaidos'!$N:$N,'III. Išlaidos'!$B:$B,$B$21,'III. Išlaidos'!$C:$C,C26)</f>
        <v>0</v>
      </c>
      <c r="H26" s="111">
        <f t="shared" si="6"/>
        <v>0</v>
      </c>
      <c r="I26" s="111">
        <f t="shared" si="7"/>
        <v>0</v>
      </c>
      <c r="J26" s="111">
        <f t="shared" si="8"/>
        <v>0</v>
      </c>
      <c r="K26" s="16"/>
      <c r="L26" s="25"/>
    </row>
    <row r="27" spans="1:13" ht="20.399999999999999" x14ac:dyDescent="0.3">
      <c r="A27" s="209"/>
      <c r="B27" s="112"/>
      <c r="C27" s="113" t="s">
        <v>18</v>
      </c>
      <c r="D27" s="147"/>
      <c r="E27" s="146"/>
      <c r="F27" s="146"/>
      <c r="G27" s="114">
        <f>SUMIFS('III. Išlaidos'!$N:$N,'III. Išlaidos'!$B:$B,$B$21,'III. Išlaidos'!$C:$C,C27)</f>
        <v>0</v>
      </c>
      <c r="H27" s="111">
        <f t="shared" si="6"/>
        <v>0</v>
      </c>
      <c r="I27" s="111">
        <f t="shared" si="7"/>
        <v>0</v>
      </c>
      <c r="J27" s="111">
        <f t="shared" si="8"/>
        <v>0</v>
      </c>
      <c r="K27" s="16"/>
      <c r="L27" s="25"/>
    </row>
    <row r="28" spans="1:13" x14ac:dyDescent="0.3">
      <c r="A28" s="209"/>
      <c r="B28" s="112"/>
      <c r="C28" s="113" t="s">
        <v>19</v>
      </c>
      <c r="D28" s="147"/>
      <c r="E28" s="146"/>
      <c r="F28" s="146"/>
      <c r="G28" s="114">
        <f>SUMIFS('III. Išlaidos'!$N:$N,'III. Išlaidos'!$B:$B,$B$21,'III. Išlaidos'!$C:$C,C28)</f>
        <v>0</v>
      </c>
      <c r="H28" s="111">
        <f t="shared" si="6"/>
        <v>0</v>
      </c>
      <c r="I28" s="111">
        <f t="shared" si="7"/>
        <v>0</v>
      </c>
      <c r="J28" s="111">
        <f t="shared" si="8"/>
        <v>0</v>
      </c>
      <c r="K28" s="16"/>
      <c r="L28" s="25"/>
    </row>
    <row r="29" spans="1:13" ht="19.5" customHeight="1" x14ac:dyDescent="0.3">
      <c r="A29" s="205" t="s">
        <v>150</v>
      </c>
      <c r="B29" s="206"/>
      <c r="C29" s="207"/>
      <c r="D29" s="116">
        <f t="shared" ref="D29:I29" si="9">SUM(D21:D28)</f>
        <v>0</v>
      </c>
      <c r="E29" s="116">
        <f t="shared" si="9"/>
        <v>0</v>
      </c>
      <c r="F29" s="116">
        <f t="shared" si="9"/>
        <v>0</v>
      </c>
      <c r="G29" s="116">
        <f t="shared" si="9"/>
        <v>0</v>
      </c>
      <c r="H29" s="116">
        <f t="shared" si="9"/>
        <v>0</v>
      </c>
      <c r="I29" s="116">
        <f t="shared" si="9"/>
        <v>0</v>
      </c>
      <c r="J29" s="116">
        <f>SUM(E21:E28)-H29</f>
        <v>0</v>
      </c>
      <c r="K29" s="117"/>
      <c r="L29" s="117"/>
    </row>
    <row r="30" spans="1:13" x14ac:dyDescent="0.3">
      <c r="A30" s="209">
        <v>3</v>
      </c>
      <c r="B30" s="118" t="str">
        <f>IF('I. Sąrašas'!B8="","",'I. Sąrašas'!B8)</f>
        <v/>
      </c>
      <c r="C30" s="110" t="s">
        <v>273</v>
      </c>
      <c r="D30" s="15"/>
      <c r="E30" s="15"/>
      <c r="F30" s="15"/>
      <c r="G30" s="114">
        <f>SUMIFS('III. Išlaidos'!$N:$N,'III. Išlaidos'!$B:$B,$B$30,'III. Išlaidos'!$C:$C,C30)</f>
        <v>0</v>
      </c>
      <c r="H30" s="114">
        <f t="shared" ref="H30:H37" si="10">F30+G30</f>
        <v>0</v>
      </c>
      <c r="I30" s="114">
        <f t="shared" ref="I30:I37" si="11">D30-H30</f>
        <v>0</v>
      </c>
      <c r="J30" s="114">
        <f t="shared" ref="J30:J37" si="12">E30-H30</f>
        <v>0</v>
      </c>
      <c r="K30" s="16"/>
      <c r="L30" s="25"/>
    </row>
    <row r="31" spans="1:13" x14ac:dyDescent="0.3">
      <c r="A31" s="209"/>
      <c r="B31" s="112" t="str">
        <f>IF('I. Sąrašas'!B8="","",'I. Sąrašas'!C8)</f>
        <v/>
      </c>
      <c r="C31" s="113" t="s">
        <v>14</v>
      </c>
      <c r="D31" s="15"/>
      <c r="E31" s="13"/>
      <c r="F31" s="15"/>
      <c r="G31" s="114">
        <f>SUMIFS('III. Išlaidos'!$N:$N,'III. Išlaidos'!$B:$B,$B$30,'III. Išlaidos'!$C:$C,C31)</f>
        <v>0</v>
      </c>
      <c r="H31" s="114">
        <f t="shared" si="10"/>
        <v>0</v>
      </c>
      <c r="I31" s="114">
        <f t="shared" si="11"/>
        <v>0</v>
      </c>
      <c r="J31" s="114">
        <f t="shared" si="12"/>
        <v>0</v>
      </c>
      <c r="K31" s="16"/>
      <c r="L31" s="25"/>
    </row>
    <row r="32" spans="1:13" x14ac:dyDescent="0.3">
      <c r="A32" s="209"/>
      <c r="B32" s="112"/>
      <c r="C32" s="113" t="s">
        <v>148</v>
      </c>
      <c r="D32" s="15"/>
      <c r="E32" s="13"/>
      <c r="F32" s="15"/>
      <c r="G32" s="114">
        <f>SUMIFS('III. Išlaidos'!$N:$N,'III. Išlaidos'!$B:$B,$B$30,'III. Išlaidos'!$C:$C,C32)</f>
        <v>0</v>
      </c>
      <c r="H32" s="111">
        <f t="shared" si="10"/>
        <v>0</v>
      </c>
      <c r="I32" s="111">
        <f t="shared" si="11"/>
        <v>0</v>
      </c>
      <c r="J32" s="111">
        <f t="shared" si="12"/>
        <v>0</v>
      </c>
      <c r="K32" s="16"/>
      <c r="L32" s="25"/>
    </row>
    <row r="33" spans="1:12" x14ac:dyDescent="0.3">
      <c r="A33" s="209"/>
      <c r="B33" s="112"/>
      <c r="C33" s="115" t="s">
        <v>15</v>
      </c>
      <c r="D33" s="15"/>
      <c r="E33" s="15"/>
      <c r="F33" s="15"/>
      <c r="G33" s="114">
        <f>SUMIFS('III. Išlaidos'!$N:$N,'III. Išlaidos'!$B:$B,$B$30,'III. Išlaidos'!$C:$C,C33)</f>
        <v>0</v>
      </c>
      <c r="H33" s="111">
        <f t="shared" si="10"/>
        <v>0</v>
      </c>
      <c r="I33" s="111">
        <f t="shared" si="11"/>
        <v>0</v>
      </c>
      <c r="J33" s="111">
        <f t="shared" si="12"/>
        <v>0</v>
      </c>
      <c r="K33" s="16"/>
      <c r="L33" s="25"/>
    </row>
    <row r="34" spans="1:12" x14ac:dyDescent="0.3">
      <c r="A34" s="209"/>
      <c r="B34" s="112"/>
      <c r="C34" s="113" t="s">
        <v>16</v>
      </c>
      <c r="D34" s="15"/>
      <c r="E34" s="13"/>
      <c r="F34" s="15"/>
      <c r="G34" s="114">
        <f>SUMIFS('III. Išlaidos'!$N:$N,'III. Išlaidos'!$B:$B,$B$30,'III. Išlaidos'!$C:$C,C34)</f>
        <v>0</v>
      </c>
      <c r="H34" s="111">
        <f t="shared" si="10"/>
        <v>0</v>
      </c>
      <c r="I34" s="111">
        <f t="shared" si="11"/>
        <v>0</v>
      </c>
      <c r="J34" s="111">
        <f t="shared" si="12"/>
        <v>0</v>
      </c>
      <c r="K34" s="16"/>
      <c r="L34" s="25"/>
    </row>
    <row r="35" spans="1:12" x14ac:dyDescent="0.3">
      <c r="A35" s="209"/>
      <c r="B35" s="112"/>
      <c r="C35" s="113" t="s">
        <v>17</v>
      </c>
      <c r="D35" s="15"/>
      <c r="E35" s="13"/>
      <c r="F35" s="15"/>
      <c r="G35" s="114">
        <f>SUMIFS('III. Išlaidos'!$N:$N,'III. Išlaidos'!$B:$B,$B$30,'III. Išlaidos'!$C:$C,C35)</f>
        <v>0</v>
      </c>
      <c r="H35" s="111">
        <f t="shared" si="10"/>
        <v>0</v>
      </c>
      <c r="I35" s="111">
        <f t="shared" si="11"/>
        <v>0</v>
      </c>
      <c r="J35" s="111">
        <f t="shared" si="12"/>
        <v>0</v>
      </c>
      <c r="K35" s="16"/>
      <c r="L35" s="25"/>
    </row>
    <row r="36" spans="1:12" ht="20.399999999999999" x14ac:dyDescent="0.3">
      <c r="A36" s="209"/>
      <c r="B36" s="112"/>
      <c r="C36" s="113" t="s">
        <v>18</v>
      </c>
      <c r="D36" s="15"/>
      <c r="E36" s="13"/>
      <c r="F36" s="15"/>
      <c r="G36" s="114">
        <f>SUMIFS('III. Išlaidos'!$N:$N,'III. Išlaidos'!$B:$B,$B$30,'III. Išlaidos'!$C:$C,C36)</f>
        <v>0</v>
      </c>
      <c r="H36" s="111">
        <f t="shared" si="10"/>
        <v>0</v>
      </c>
      <c r="I36" s="111">
        <f t="shared" si="11"/>
        <v>0</v>
      </c>
      <c r="J36" s="111">
        <f t="shared" si="12"/>
        <v>0</v>
      </c>
      <c r="K36" s="16"/>
      <c r="L36" s="25"/>
    </row>
    <row r="37" spans="1:12" x14ac:dyDescent="0.3">
      <c r="A37" s="209"/>
      <c r="B37" s="112"/>
      <c r="C37" s="113" t="s">
        <v>19</v>
      </c>
      <c r="D37" s="15"/>
      <c r="E37" s="13"/>
      <c r="F37" s="15"/>
      <c r="G37" s="114">
        <f>SUMIFS('III. Išlaidos'!$N:$N,'III. Išlaidos'!$B:$B,$B$30,'III. Išlaidos'!$C:$C,C37)</f>
        <v>0</v>
      </c>
      <c r="H37" s="111">
        <f t="shared" si="10"/>
        <v>0</v>
      </c>
      <c r="I37" s="111">
        <f t="shared" si="11"/>
        <v>0</v>
      </c>
      <c r="J37" s="111">
        <f t="shared" si="12"/>
        <v>0</v>
      </c>
      <c r="K37" s="16"/>
      <c r="L37" s="25"/>
    </row>
    <row r="38" spans="1:12" ht="19.5" customHeight="1" x14ac:dyDescent="0.3">
      <c r="A38" s="205" t="s">
        <v>151</v>
      </c>
      <c r="B38" s="206"/>
      <c r="C38" s="207"/>
      <c r="D38" s="116">
        <f t="shared" ref="D38:I38" si="13">SUM(D30:D37)</f>
        <v>0</v>
      </c>
      <c r="E38" s="116">
        <f t="shared" si="13"/>
        <v>0</v>
      </c>
      <c r="F38" s="116">
        <f t="shared" si="13"/>
        <v>0</v>
      </c>
      <c r="G38" s="116">
        <f t="shared" si="13"/>
        <v>0</v>
      </c>
      <c r="H38" s="116">
        <f t="shared" si="13"/>
        <v>0</v>
      </c>
      <c r="I38" s="116">
        <f t="shared" si="13"/>
        <v>0</v>
      </c>
      <c r="J38" s="116">
        <f>SUM(E30:E37)-H38</f>
        <v>0</v>
      </c>
      <c r="K38" s="117"/>
      <c r="L38" s="117"/>
    </row>
    <row r="39" spans="1:12" x14ac:dyDescent="0.3">
      <c r="A39" s="209">
        <v>4</v>
      </c>
      <c r="B39" s="118" t="str">
        <f>IF('I. Sąrašas'!B9="","",'I. Sąrašas'!B9)</f>
        <v/>
      </c>
      <c r="C39" s="110" t="s">
        <v>273</v>
      </c>
      <c r="D39" s="15"/>
      <c r="E39" s="15"/>
      <c r="F39" s="15"/>
      <c r="G39" s="114">
        <f>SUMIFS('III. Išlaidos'!$N:$N,'III. Išlaidos'!$B:$B,$B$39,'III. Išlaidos'!$C:$C,C39)</f>
        <v>0</v>
      </c>
      <c r="H39" s="114">
        <f t="shared" ref="H39:H46" si="14">F39+G39</f>
        <v>0</v>
      </c>
      <c r="I39" s="114">
        <f t="shared" ref="I39:I46" si="15">D39-H39</f>
        <v>0</v>
      </c>
      <c r="J39" s="114">
        <f t="shared" ref="J39:J46" si="16">E39-H39</f>
        <v>0</v>
      </c>
      <c r="K39" s="16"/>
      <c r="L39" s="25"/>
    </row>
    <row r="40" spans="1:12" x14ac:dyDescent="0.3">
      <c r="A40" s="209"/>
      <c r="B40" s="112" t="str">
        <f>IF('I. Sąrašas'!B9="","",'I. Sąrašas'!C9)</f>
        <v/>
      </c>
      <c r="C40" s="113" t="s">
        <v>14</v>
      </c>
      <c r="D40" s="15"/>
      <c r="E40" s="13"/>
      <c r="F40" s="15"/>
      <c r="G40" s="114">
        <f>SUMIFS('III. Išlaidos'!$N:$N,'III. Išlaidos'!$B:$B,$B$39,'III. Išlaidos'!$C:$C,C40)</f>
        <v>0</v>
      </c>
      <c r="H40" s="114">
        <f t="shared" si="14"/>
        <v>0</v>
      </c>
      <c r="I40" s="114">
        <f t="shared" si="15"/>
        <v>0</v>
      </c>
      <c r="J40" s="114">
        <f t="shared" si="16"/>
        <v>0</v>
      </c>
      <c r="K40" s="16"/>
      <c r="L40" s="25"/>
    </row>
    <row r="41" spans="1:12" x14ac:dyDescent="0.3">
      <c r="A41" s="209"/>
      <c r="B41" s="112"/>
      <c r="C41" s="113" t="s">
        <v>148</v>
      </c>
      <c r="D41" s="15"/>
      <c r="E41" s="13"/>
      <c r="F41" s="15"/>
      <c r="G41" s="114">
        <f>SUMIFS('III. Išlaidos'!$N:$N,'III. Išlaidos'!$B:$B,$B$39,'III. Išlaidos'!$C:$C,C41)</f>
        <v>0</v>
      </c>
      <c r="H41" s="111">
        <f t="shared" si="14"/>
        <v>0</v>
      </c>
      <c r="I41" s="111">
        <f t="shared" si="15"/>
        <v>0</v>
      </c>
      <c r="J41" s="111">
        <f t="shared" si="16"/>
        <v>0</v>
      </c>
      <c r="K41" s="16"/>
      <c r="L41" s="25"/>
    </row>
    <row r="42" spans="1:12" x14ac:dyDescent="0.3">
      <c r="A42" s="209"/>
      <c r="B42" s="112"/>
      <c r="C42" s="115" t="s">
        <v>15</v>
      </c>
      <c r="D42" s="15"/>
      <c r="E42" s="13"/>
      <c r="F42" s="15"/>
      <c r="G42" s="114">
        <f>SUMIFS('III. Išlaidos'!$N:$N,'III. Išlaidos'!$B:$B,$B$39,'III. Išlaidos'!$C:$C,C42)</f>
        <v>0</v>
      </c>
      <c r="H42" s="111">
        <f t="shared" si="14"/>
        <v>0</v>
      </c>
      <c r="I42" s="111">
        <f t="shared" si="15"/>
        <v>0</v>
      </c>
      <c r="J42" s="111">
        <f t="shared" si="16"/>
        <v>0</v>
      </c>
      <c r="K42" s="16"/>
      <c r="L42" s="25"/>
    </row>
    <row r="43" spans="1:12" x14ac:dyDescent="0.3">
      <c r="A43" s="209"/>
      <c r="B43" s="112"/>
      <c r="C43" s="113" t="s">
        <v>16</v>
      </c>
      <c r="D43" s="15"/>
      <c r="E43" s="13"/>
      <c r="F43" s="15"/>
      <c r="G43" s="114">
        <f>SUMIFS('III. Išlaidos'!$N:$N,'III. Išlaidos'!$B:$B,$B$39,'III. Išlaidos'!$C:$C,C43)</f>
        <v>0</v>
      </c>
      <c r="H43" s="111">
        <f t="shared" si="14"/>
        <v>0</v>
      </c>
      <c r="I43" s="111">
        <f t="shared" si="15"/>
        <v>0</v>
      </c>
      <c r="J43" s="111">
        <f t="shared" si="16"/>
        <v>0</v>
      </c>
      <c r="K43" s="16"/>
      <c r="L43" s="25"/>
    </row>
    <row r="44" spans="1:12" x14ac:dyDescent="0.3">
      <c r="A44" s="209"/>
      <c r="B44" s="112"/>
      <c r="C44" s="113" t="s">
        <v>17</v>
      </c>
      <c r="D44" s="15"/>
      <c r="E44" s="13"/>
      <c r="F44" s="15"/>
      <c r="G44" s="114">
        <f>SUMIFS('III. Išlaidos'!$N:$N,'III. Išlaidos'!$B:$B,$B$39,'III. Išlaidos'!$C:$C,C44)</f>
        <v>0</v>
      </c>
      <c r="H44" s="111">
        <f t="shared" si="14"/>
        <v>0</v>
      </c>
      <c r="I44" s="111">
        <f t="shared" si="15"/>
        <v>0</v>
      </c>
      <c r="J44" s="111">
        <f t="shared" si="16"/>
        <v>0</v>
      </c>
      <c r="K44" s="16"/>
      <c r="L44" s="25"/>
    </row>
    <row r="45" spans="1:12" ht="20.399999999999999" x14ac:dyDescent="0.3">
      <c r="A45" s="209"/>
      <c r="B45" s="112"/>
      <c r="C45" s="113" t="s">
        <v>18</v>
      </c>
      <c r="D45" s="15"/>
      <c r="E45" s="13"/>
      <c r="F45" s="15"/>
      <c r="G45" s="114">
        <f>SUMIFS('III. Išlaidos'!$N:$N,'III. Išlaidos'!$B:$B,$B$39,'III. Išlaidos'!$C:$C,C45)</f>
        <v>0</v>
      </c>
      <c r="H45" s="111">
        <f t="shared" si="14"/>
        <v>0</v>
      </c>
      <c r="I45" s="111">
        <f t="shared" si="15"/>
        <v>0</v>
      </c>
      <c r="J45" s="111">
        <f t="shared" si="16"/>
        <v>0</v>
      </c>
      <c r="K45" s="16"/>
      <c r="L45" s="25"/>
    </row>
    <row r="46" spans="1:12" x14ac:dyDescent="0.3">
      <c r="A46" s="209"/>
      <c r="B46" s="112"/>
      <c r="C46" s="113" t="s">
        <v>19</v>
      </c>
      <c r="D46" s="15"/>
      <c r="E46" s="13"/>
      <c r="F46" s="15"/>
      <c r="G46" s="114">
        <f>SUMIFS('III. Išlaidos'!$N:$N,'III. Išlaidos'!$B:$B,$B$39,'III. Išlaidos'!$C:$C,C46)</f>
        <v>0</v>
      </c>
      <c r="H46" s="111">
        <f t="shared" si="14"/>
        <v>0</v>
      </c>
      <c r="I46" s="111">
        <f t="shared" si="15"/>
        <v>0</v>
      </c>
      <c r="J46" s="111">
        <f t="shared" si="16"/>
        <v>0</v>
      </c>
      <c r="K46" s="16"/>
      <c r="L46" s="25"/>
    </row>
    <row r="47" spans="1:12" ht="19.5" customHeight="1" x14ac:dyDescent="0.3">
      <c r="A47" s="205" t="s">
        <v>152</v>
      </c>
      <c r="B47" s="206"/>
      <c r="C47" s="207"/>
      <c r="D47" s="116">
        <f t="shared" ref="D47:I47" si="17">SUM(D39:D46)</f>
        <v>0</v>
      </c>
      <c r="E47" s="116">
        <f t="shared" si="17"/>
        <v>0</v>
      </c>
      <c r="F47" s="116">
        <f t="shared" si="17"/>
        <v>0</v>
      </c>
      <c r="G47" s="116">
        <f t="shared" si="17"/>
        <v>0</v>
      </c>
      <c r="H47" s="116">
        <f t="shared" si="17"/>
        <v>0</v>
      </c>
      <c r="I47" s="116">
        <f t="shared" si="17"/>
        <v>0</v>
      </c>
      <c r="J47" s="116">
        <f>SUM(E39:E46)-H47</f>
        <v>0</v>
      </c>
      <c r="K47" s="117"/>
      <c r="L47" s="117"/>
    </row>
    <row r="48" spans="1:12" x14ac:dyDescent="0.3">
      <c r="A48" s="209">
        <v>5</v>
      </c>
      <c r="B48" s="118" t="str">
        <f>IF('I. Sąrašas'!B10="","",'I. Sąrašas'!B10)</f>
        <v/>
      </c>
      <c r="C48" s="110" t="s">
        <v>273</v>
      </c>
      <c r="D48" s="15"/>
      <c r="E48" s="15"/>
      <c r="F48" s="15"/>
      <c r="G48" s="114">
        <f>SUMIFS('III. Išlaidos'!$N:$N,'III. Išlaidos'!$B:$B,$B$48,'III. Išlaidos'!$C:$C,C48)</f>
        <v>0</v>
      </c>
      <c r="H48" s="114">
        <f t="shared" ref="H48:H55" si="18">F48+G48</f>
        <v>0</v>
      </c>
      <c r="I48" s="114">
        <f t="shared" ref="I48:I55" si="19">D48-H48</f>
        <v>0</v>
      </c>
      <c r="J48" s="114">
        <f t="shared" ref="J48:J55" si="20">E48-H48</f>
        <v>0</v>
      </c>
      <c r="K48" s="16"/>
      <c r="L48" s="25"/>
    </row>
    <row r="49" spans="1:12" x14ac:dyDescent="0.3">
      <c r="A49" s="209"/>
      <c r="B49" s="112" t="str">
        <f>IF('I. Sąrašas'!B10="","",'I. Sąrašas'!C10)</f>
        <v/>
      </c>
      <c r="C49" s="113" t="s">
        <v>14</v>
      </c>
      <c r="D49" s="15"/>
      <c r="E49" s="15"/>
      <c r="F49" s="15"/>
      <c r="G49" s="114">
        <f>SUMIFS('III. Išlaidos'!$N:$N,'III. Išlaidos'!$B:$B,$B$48,'III. Išlaidos'!$C:$C,C49)</f>
        <v>0</v>
      </c>
      <c r="H49" s="114">
        <f t="shared" si="18"/>
        <v>0</v>
      </c>
      <c r="I49" s="114">
        <f t="shared" si="19"/>
        <v>0</v>
      </c>
      <c r="J49" s="114">
        <f t="shared" si="20"/>
        <v>0</v>
      </c>
      <c r="K49" s="16"/>
      <c r="L49" s="25"/>
    </row>
    <row r="50" spans="1:12" x14ac:dyDescent="0.3">
      <c r="A50" s="209"/>
      <c r="B50" s="112"/>
      <c r="C50" s="113" t="s">
        <v>148</v>
      </c>
      <c r="D50" s="15"/>
      <c r="E50" s="15"/>
      <c r="F50" s="15"/>
      <c r="G50" s="114">
        <f>SUMIFS('III. Išlaidos'!$N:$N,'III. Išlaidos'!$B:$B,$B$48,'III. Išlaidos'!$C:$C,C50)</f>
        <v>0</v>
      </c>
      <c r="H50" s="111">
        <f t="shared" si="18"/>
        <v>0</v>
      </c>
      <c r="I50" s="111">
        <f t="shared" si="19"/>
        <v>0</v>
      </c>
      <c r="J50" s="111">
        <f t="shared" si="20"/>
        <v>0</v>
      </c>
      <c r="K50" s="16"/>
      <c r="L50" s="25"/>
    </row>
    <row r="51" spans="1:12" x14ac:dyDescent="0.3">
      <c r="A51" s="209"/>
      <c r="B51" s="112"/>
      <c r="C51" s="115" t="s">
        <v>15</v>
      </c>
      <c r="D51" s="15"/>
      <c r="E51" s="15"/>
      <c r="F51" s="15"/>
      <c r="G51" s="114">
        <f>SUMIFS('III. Išlaidos'!$N:$N,'III. Išlaidos'!$B:$B,$B$48,'III. Išlaidos'!$C:$C,C51)</f>
        <v>0</v>
      </c>
      <c r="H51" s="111">
        <f t="shared" si="18"/>
        <v>0</v>
      </c>
      <c r="I51" s="111">
        <f t="shared" si="19"/>
        <v>0</v>
      </c>
      <c r="J51" s="111">
        <f t="shared" si="20"/>
        <v>0</v>
      </c>
      <c r="K51" s="16"/>
      <c r="L51" s="25"/>
    </row>
    <row r="52" spans="1:12" x14ac:dyDescent="0.3">
      <c r="A52" s="209"/>
      <c r="B52" s="112"/>
      <c r="C52" s="113" t="s">
        <v>16</v>
      </c>
      <c r="D52" s="15"/>
      <c r="E52" s="15"/>
      <c r="F52" s="15"/>
      <c r="G52" s="114">
        <f>SUMIFS('III. Išlaidos'!$N:$N,'III. Išlaidos'!$B:$B,$B$48,'III. Išlaidos'!$C:$C,C52)</f>
        <v>0</v>
      </c>
      <c r="H52" s="111">
        <f t="shared" si="18"/>
        <v>0</v>
      </c>
      <c r="I52" s="111">
        <f t="shared" si="19"/>
        <v>0</v>
      </c>
      <c r="J52" s="111">
        <f t="shared" si="20"/>
        <v>0</v>
      </c>
      <c r="K52" s="16"/>
      <c r="L52" s="25"/>
    </row>
    <row r="53" spans="1:12" x14ac:dyDescent="0.3">
      <c r="A53" s="209"/>
      <c r="B53" s="112"/>
      <c r="C53" s="113" t="s">
        <v>17</v>
      </c>
      <c r="D53" s="15"/>
      <c r="E53" s="15"/>
      <c r="F53" s="15"/>
      <c r="G53" s="114">
        <f>SUMIFS('III. Išlaidos'!$N:$N,'III. Išlaidos'!$B:$B,$B$48,'III. Išlaidos'!$C:$C,C53)</f>
        <v>0</v>
      </c>
      <c r="H53" s="111">
        <f t="shared" si="18"/>
        <v>0</v>
      </c>
      <c r="I53" s="111">
        <f t="shared" si="19"/>
        <v>0</v>
      </c>
      <c r="J53" s="111">
        <f t="shared" si="20"/>
        <v>0</v>
      </c>
      <c r="K53" s="16"/>
      <c r="L53" s="25"/>
    </row>
    <row r="54" spans="1:12" ht="20.399999999999999" x14ac:dyDescent="0.3">
      <c r="A54" s="209"/>
      <c r="B54" s="112"/>
      <c r="C54" s="113" t="s">
        <v>18</v>
      </c>
      <c r="D54" s="15"/>
      <c r="E54" s="15"/>
      <c r="F54" s="15"/>
      <c r="G54" s="114">
        <f>SUMIFS('III. Išlaidos'!$N:$N,'III. Išlaidos'!$B:$B,$B$48,'III. Išlaidos'!$C:$C,C54)</f>
        <v>0</v>
      </c>
      <c r="H54" s="111">
        <f t="shared" si="18"/>
        <v>0</v>
      </c>
      <c r="I54" s="111">
        <f t="shared" si="19"/>
        <v>0</v>
      </c>
      <c r="J54" s="111">
        <f t="shared" si="20"/>
        <v>0</v>
      </c>
      <c r="K54" s="16"/>
      <c r="L54" s="25"/>
    </row>
    <row r="55" spans="1:12" x14ac:dyDescent="0.3">
      <c r="A55" s="209"/>
      <c r="B55" s="112"/>
      <c r="C55" s="113" t="s">
        <v>19</v>
      </c>
      <c r="D55" s="15"/>
      <c r="E55" s="15"/>
      <c r="F55" s="15"/>
      <c r="G55" s="114">
        <f>SUMIFS('III. Išlaidos'!$N:$N,'III. Išlaidos'!$B:$B,$B$48,'III. Išlaidos'!$C:$C,C55)</f>
        <v>0</v>
      </c>
      <c r="H55" s="111">
        <f t="shared" si="18"/>
        <v>0</v>
      </c>
      <c r="I55" s="111">
        <f t="shared" si="19"/>
        <v>0</v>
      </c>
      <c r="J55" s="111">
        <f t="shared" si="20"/>
        <v>0</v>
      </c>
      <c r="K55" s="16"/>
      <c r="L55" s="25"/>
    </row>
    <row r="56" spans="1:12" ht="19.5" customHeight="1" x14ac:dyDescent="0.3">
      <c r="A56" s="205" t="s">
        <v>153</v>
      </c>
      <c r="B56" s="206"/>
      <c r="C56" s="207"/>
      <c r="D56" s="116">
        <f t="shared" ref="D56:I56" si="21">SUM(D48:D55)</f>
        <v>0</v>
      </c>
      <c r="E56" s="116">
        <f t="shared" si="21"/>
        <v>0</v>
      </c>
      <c r="F56" s="116">
        <f t="shared" si="21"/>
        <v>0</v>
      </c>
      <c r="G56" s="116">
        <f t="shared" si="21"/>
        <v>0</v>
      </c>
      <c r="H56" s="116">
        <f t="shared" si="21"/>
        <v>0</v>
      </c>
      <c r="I56" s="116">
        <f t="shared" si="21"/>
        <v>0</v>
      </c>
      <c r="J56" s="116">
        <f>SUM(E48:E55)-H56</f>
        <v>0</v>
      </c>
      <c r="K56" s="117"/>
      <c r="L56" s="117"/>
    </row>
    <row r="57" spans="1:12" x14ac:dyDescent="0.3">
      <c r="A57" s="209">
        <v>6</v>
      </c>
      <c r="B57" s="118" t="str">
        <f>IF('I. Sąrašas'!B11="","",'I. Sąrašas'!B11)</f>
        <v/>
      </c>
      <c r="C57" s="110" t="s">
        <v>273</v>
      </c>
      <c r="D57" s="15"/>
      <c r="E57" s="15"/>
      <c r="F57" s="15"/>
      <c r="G57" s="119">
        <f>SUMIFS('III. Išlaidos'!$N:$N,'III. Išlaidos'!$B:$B,$B$57,'III. Išlaidos'!$C:$C,C57)</f>
        <v>0</v>
      </c>
      <c r="H57" s="119">
        <f t="shared" ref="H57:H64" si="22">F57+G57</f>
        <v>0</v>
      </c>
      <c r="I57" s="120">
        <f t="shared" ref="I57:I64" si="23">D57-H57</f>
        <v>0</v>
      </c>
      <c r="J57" s="120">
        <f t="shared" ref="J57:J64" si="24">E57-H57</f>
        <v>0</v>
      </c>
      <c r="K57" s="16"/>
      <c r="L57" s="25"/>
    </row>
    <row r="58" spans="1:12" x14ac:dyDescent="0.3">
      <c r="A58" s="209"/>
      <c r="B58" s="112" t="str">
        <f>IF('I. Sąrašas'!B11="","",'I. Sąrašas'!C11)</f>
        <v/>
      </c>
      <c r="C58" s="113" t="s">
        <v>14</v>
      </c>
      <c r="D58" s="15"/>
      <c r="E58" s="15"/>
      <c r="F58" s="15"/>
      <c r="G58" s="114">
        <f>SUMIFS('III. Išlaidos'!$N:$N,'III. Išlaidos'!$B:$B,$B$57,'III. Išlaidos'!$C:$C,C58)</f>
        <v>0</v>
      </c>
      <c r="H58" s="114">
        <f t="shared" si="22"/>
        <v>0</v>
      </c>
      <c r="I58" s="114">
        <f t="shared" si="23"/>
        <v>0</v>
      </c>
      <c r="J58" s="114">
        <f t="shared" si="24"/>
        <v>0</v>
      </c>
      <c r="K58" s="16"/>
      <c r="L58" s="25"/>
    </row>
    <row r="59" spans="1:12" x14ac:dyDescent="0.3">
      <c r="A59" s="209"/>
      <c r="B59" s="112"/>
      <c r="C59" s="113" t="s">
        <v>148</v>
      </c>
      <c r="D59" s="15"/>
      <c r="E59" s="15"/>
      <c r="F59" s="15"/>
      <c r="G59" s="114">
        <f>SUMIFS('III. Išlaidos'!$N:$N,'III. Išlaidos'!$B:$B,$B$57,'III. Išlaidos'!$C:$C,C59)</f>
        <v>0</v>
      </c>
      <c r="H59" s="120">
        <f t="shared" si="22"/>
        <v>0</v>
      </c>
      <c r="I59" s="119">
        <f t="shared" si="23"/>
        <v>0</v>
      </c>
      <c r="J59" s="119">
        <f t="shared" si="24"/>
        <v>0</v>
      </c>
      <c r="K59" s="16"/>
      <c r="L59" s="25"/>
    </row>
    <row r="60" spans="1:12" x14ac:dyDescent="0.3">
      <c r="A60" s="209"/>
      <c r="B60" s="112"/>
      <c r="C60" s="115" t="s">
        <v>15</v>
      </c>
      <c r="D60" s="15"/>
      <c r="E60" s="15"/>
      <c r="F60" s="15"/>
      <c r="G60" s="114">
        <f>SUMIFS('III. Išlaidos'!$N:$N,'III. Išlaidos'!$B:$B,$B$57,'III. Išlaidos'!$C:$C,C60)</f>
        <v>0</v>
      </c>
      <c r="H60" s="111">
        <f t="shared" si="22"/>
        <v>0</v>
      </c>
      <c r="I60" s="111">
        <f t="shared" si="23"/>
        <v>0</v>
      </c>
      <c r="J60" s="111">
        <f t="shared" si="24"/>
        <v>0</v>
      </c>
      <c r="K60" s="16"/>
      <c r="L60" s="25"/>
    </row>
    <row r="61" spans="1:12" x14ac:dyDescent="0.3">
      <c r="A61" s="209"/>
      <c r="B61" s="112"/>
      <c r="C61" s="113" t="s">
        <v>16</v>
      </c>
      <c r="D61" s="15"/>
      <c r="E61" s="15"/>
      <c r="F61" s="15"/>
      <c r="G61" s="114">
        <f>SUMIFS('III. Išlaidos'!$N:$N,'III. Išlaidos'!$B:$B,$B$57,'III. Išlaidos'!$C:$C,C61)</f>
        <v>0</v>
      </c>
      <c r="H61" s="111">
        <f t="shared" si="22"/>
        <v>0</v>
      </c>
      <c r="I61" s="111">
        <f t="shared" si="23"/>
        <v>0</v>
      </c>
      <c r="J61" s="111">
        <f t="shared" si="24"/>
        <v>0</v>
      </c>
      <c r="K61" s="16"/>
      <c r="L61" s="25"/>
    </row>
    <row r="62" spans="1:12" x14ac:dyDescent="0.3">
      <c r="A62" s="209"/>
      <c r="B62" s="112"/>
      <c r="C62" s="113" t="s">
        <v>17</v>
      </c>
      <c r="D62" s="15"/>
      <c r="E62" s="15"/>
      <c r="F62" s="15"/>
      <c r="G62" s="114">
        <f>SUMIFS('III. Išlaidos'!$N:$N,'III. Išlaidos'!$B:$B,$B$57,'III. Išlaidos'!$C:$C,C62)</f>
        <v>0</v>
      </c>
      <c r="H62" s="111">
        <f t="shared" si="22"/>
        <v>0</v>
      </c>
      <c r="I62" s="111">
        <f t="shared" si="23"/>
        <v>0</v>
      </c>
      <c r="J62" s="111">
        <f t="shared" si="24"/>
        <v>0</v>
      </c>
      <c r="K62" s="16"/>
      <c r="L62" s="25"/>
    </row>
    <row r="63" spans="1:12" ht="20.399999999999999" x14ac:dyDescent="0.3">
      <c r="A63" s="209"/>
      <c r="B63" s="112"/>
      <c r="C63" s="113" t="s">
        <v>18</v>
      </c>
      <c r="D63" s="15"/>
      <c r="E63" s="15"/>
      <c r="F63" s="15"/>
      <c r="G63" s="114">
        <f>SUMIFS('III. Išlaidos'!$N:$N,'III. Išlaidos'!$B:$B,$B$57,'III. Išlaidos'!$C:$C,C63)</f>
        <v>0</v>
      </c>
      <c r="H63" s="111">
        <f t="shared" si="22"/>
        <v>0</v>
      </c>
      <c r="I63" s="111">
        <f t="shared" si="23"/>
        <v>0</v>
      </c>
      <c r="J63" s="111">
        <f t="shared" si="24"/>
        <v>0</v>
      </c>
      <c r="K63" s="16"/>
      <c r="L63" s="25"/>
    </row>
    <row r="64" spans="1:12" x14ac:dyDescent="0.3">
      <c r="A64" s="209"/>
      <c r="B64" s="112"/>
      <c r="C64" s="113" t="s">
        <v>19</v>
      </c>
      <c r="D64" s="15"/>
      <c r="E64" s="15"/>
      <c r="F64" s="15"/>
      <c r="G64" s="114">
        <f>SUMIFS('III. Išlaidos'!$N:$N,'III. Išlaidos'!$B:$B,$B$57,'III. Išlaidos'!$C:$C,C64)</f>
        <v>0</v>
      </c>
      <c r="H64" s="111">
        <f t="shared" si="22"/>
        <v>0</v>
      </c>
      <c r="I64" s="111">
        <f t="shared" si="23"/>
        <v>0</v>
      </c>
      <c r="J64" s="111">
        <f t="shared" si="24"/>
        <v>0</v>
      </c>
      <c r="K64" s="16"/>
      <c r="L64" s="25"/>
    </row>
    <row r="65" spans="1:12" ht="19.5" customHeight="1" x14ac:dyDescent="0.3">
      <c r="A65" s="205" t="s">
        <v>154</v>
      </c>
      <c r="B65" s="206"/>
      <c r="C65" s="207"/>
      <c r="D65" s="116">
        <f t="shared" ref="D65:I65" si="25">SUM(D57:D64)</f>
        <v>0</v>
      </c>
      <c r="E65" s="116">
        <f t="shared" si="25"/>
        <v>0</v>
      </c>
      <c r="F65" s="116">
        <f t="shared" si="25"/>
        <v>0</v>
      </c>
      <c r="G65" s="116">
        <f t="shared" si="25"/>
        <v>0</v>
      </c>
      <c r="H65" s="116">
        <f t="shared" si="25"/>
        <v>0</v>
      </c>
      <c r="I65" s="116">
        <f t="shared" si="25"/>
        <v>0</v>
      </c>
      <c r="J65" s="116">
        <f>SUM(E57:E64)-H65</f>
        <v>0</v>
      </c>
      <c r="K65" s="117"/>
      <c r="L65" s="117"/>
    </row>
    <row r="66" spans="1:12" x14ac:dyDescent="0.3">
      <c r="A66" s="220">
        <v>7</v>
      </c>
      <c r="B66" s="118" t="str">
        <f>IF('I. Sąrašas'!B12="","",'I. Sąrašas'!B12)</f>
        <v/>
      </c>
      <c r="C66" s="110" t="s">
        <v>273</v>
      </c>
      <c r="D66" s="13"/>
      <c r="E66" s="13"/>
      <c r="F66" s="13"/>
      <c r="G66" s="114">
        <f>SUMIFS('III. Išlaidos'!$N:$N,'III. Išlaidos'!$B:$B,$B$66,'III. Išlaidos'!$C:$C,C66)</f>
        <v>0</v>
      </c>
      <c r="H66" s="114">
        <f t="shared" ref="H66:H73" si="26">F66+G66</f>
        <v>0</v>
      </c>
      <c r="I66" s="120">
        <f>D66-H66</f>
        <v>0</v>
      </c>
      <c r="J66" s="120">
        <f>E66-H66</f>
        <v>0</v>
      </c>
      <c r="K66" s="14"/>
      <c r="L66" s="39"/>
    </row>
    <row r="67" spans="1:12" x14ac:dyDescent="0.3">
      <c r="A67" s="209"/>
      <c r="B67" s="112" t="str">
        <f>IF('I. Sąrašas'!B12="","",'I. Sąrašas'!C12)</f>
        <v/>
      </c>
      <c r="C67" s="113" t="s">
        <v>14</v>
      </c>
      <c r="D67" s="15"/>
      <c r="E67" s="15"/>
      <c r="F67" s="15"/>
      <c r="G67" s="114">
        <f>SUMIFS('III. Išlaidos'!$N:$N,'III. Išlaidos'!$B:$B,$B$66,'III. Išlaidos'!$C:$C,C67)</f>
        <v>0</v>
      </c>
      <c r="H67" s="114">
        <f t="shared" si="26"/>
        <v>0</v>
      </c>
      <c r="I67" s="114">
        <f t="shared" ref="I67:I72" si="27">D67-H67</f>
        <v>0</v>
      </c>
      <c r="J67" s="114">
        <f t="shared" ref="J67:J73" si="28">E67-H67</f>
        <v>0</v>
      </c>
      <c r="K67" s="16"/>
      <c r="L67" s="25"/>
    </row>
    <row r="68" spans="1:12" x14ac:dyDescent="0.3">
      <c r="A68" s="209"/>
      <c r="B68" s="112"/>
      <c r="C68" s="113" t="s">
        <v>148</v>
      </c>
      <c r="D68" s="15"/>
      <c r="E68" s="15"/>
      <c r="F68" s="15"/>
      <c r="G68" s="114">
        <f>SUMIFS('III. Išlaidos'!$N:$N,'III. Išlaidos'!$B:$B,$B$66,'III. Išlaidos'!$C:$C,C68)</f>
        <v>0</v>
      </c>
      <c r="H68" s="111">
        <f t="shared" si="26"/>
        <v>0</v>
      </c>
      <c r="I68" s="119">
        <f t="shared" si="27"/>
        <v>0</v>
      </c>
      <c r="J68" s="119">
        <f t="shared" si="28"/>
        <v>0</v>
      </c>
      <c r="K68" s="16"/>
      <c r="L68" s="25"/>
    </row>
    <row r="69" spans="1:12" x14ac:dyDescent="0.3">
      <c r="A69" s="209"/>
      <c r="B69" s="112"/>
      <c r="C69" s="115" t="s">
        <v>15</v>
      </c>
      <c r="D69" s="15"/>
      <c r="E69" s="15"/>
      <c r="F69" s="15"/>
      <c r="G69" s="114">
        <f>SUMIFS('III. Išlaidos'!$N:$N,'III. Išlaidos'!$B:$B,$B$66,'III. Išlaidos'!$C:$C,C69)</f>
        <v>0</v>
      </c>
      <c r="H69" s="111">
        <f t="shared" si="26"/>
        <v>0</v>
      </c>
      <c r="I69" s="111">
        <f t="shared" si="27"/>
        <v>0</v>
      </c>
      <c r="J69" s="111">
        <f t="shared" si="28"/>
        <v>0</v>
      </c>
      <c r="K69" s="16"/>
      <c r="L69" s="25"/>
    </row>
    <row r="70" spans="1:12" x14ac:dyDescent="0.3">
      <c r="A70" s="209"/>
      <c r="B70" s="112"/>
      <c r="C70" s="113" t="s">
        <v>16</v>
      </c>
      <c r="D70" s="15"/>
      <c r="E70" s="15"/>
      <c r="F70" s="15"/>
      <c r="G70" s="114">
        <f>SUMIFS('III. Išlaidos'!$N:$N,'III. Išlaidos'!$B:$B,$B$66,'III. Išlaidos'!$C:$C,C70)</f>
        <v>0</v>
      </c>
      <c r="H70" s="111">
        <f t="shared" si="26"/>
        <v>0</v>
      </c>
      <c r="I70" s="111">
        <f t="shared" si="27"/>
        <v>0</v>
      </c>
      <c r="J70" s="111">
        <f t="shared" si="28"/>
        <v>0</v>
      </c>
      <c r="K70" s="16"/>
      <c r="L70" s="25"/>
    </row>
    <row r="71" spans="1:12" x14ac:dyDescent="0.3">
      <c r="A71" s="209"/>
      <c r="B71" s="112"/>
      <c r="C71" s="113" t="s">
        <v>17</v>
      </c>
      <c r="D71" s="15"/>
      <c r="E71" s="15"/>
      <c r="F71" s="15"/>
      <c r="G71" s="114">
        <f>SUMIFS('III. Išlaidos'!$N:$N,'III. Išlaidos'!$B:$B,$B$66,'III. Išlaidos'!$C:$C,C71)</f>
        <v>0</v>
      </c>
      <c r="H71" s="111">
        <f t="shared" si="26"/>
        <v>0</v>
      </c>
      <c r="I71" s="111">
        <f t="shared" si="27"/>
        <v>0</v>
      </c>
      <c r="J71" s="111">
        <f t="shared" si="28"/>
        <v>0</v>
      </c>
      <c r="K71" s="16"/>
      <c r="L71" s="25"/>
    </row>
    <row r="72" spans="1:12" ht="20.399999999999999" x14ac:dyDescent="0.3">
      <c r="A72" s="209"/>
      <c r="B72" s="112"/>
      <c r="C72" s="113" t="s">
        <v>18</v>
      </c>
      <c r="D72" s="15"/>
      <c r="E72" s="15"/>
      <c r="F72" s="15"/>
      <c r="G72" s="114">
        <f>SUMIFS('III. Išlaidos'!$N:$N,'III. Išlaidos'!$B:$B,$B$66,'III. Išlaidos'!$C:$C,C72)</f>
        <v>0</v>
      </c>
      <c r="H72" s="111">
        <f t="shared" si="26"/>
        <v>0</v>
      </c>
      <c r="I72" s="111">
        <f t="shared" si="27"/>
        <v>0</v>
      </c>
      <c r="J72" s="111">
        <f t="shared" si="28"/>
        <v>0</v>
      </c>
      <c r="K72" s="16"/>
      <c r="L72" s="25"/>
    </row>
    <row r="73" spans="1:12" x14ac:dyDescent="0.3">
      <c r="A73" s="209"/>
      <c r="B73" s="112"/>
      <c r="C73" s="113" t="s">
        <v>19</v>
      </c>
      <c r="D73" s="15"/>
      <c r="E73" s="15"/>
      <c r="F73" s="15"/>
      <c r="G73" s="114">
        <f>SUMIFS('III. Išlaidos'!$N:$N,'III. Išlaidos'!$B:$B,$B$66,'III. Išlaidos'!$C:$C,C73)</f>
        <v>0</v>
      </c>
      <c r="H73" s="111">
        <f t="shared" si="26"/>
        <v>0</v>
      </c>
      <c r="I73" s="111">
        <f>D73-H73</f>
        <v>0</v>
      </c>
      <c r="J73" s="111">
        <f t="shared" si="28"/>
        <v>0</v>
      </c>
      <c r="K73" s="16"/>
      <c r="L73" s="25"/>
    </row>
    <row r="74" spans="1:12" ht="19.5" customHeight="1" x14ac:dyDescent="0.3">
      <c r="A74" s="205" t="s">
        <v>155</v>
      </c>
      <c r="B74" s="206"/>
      <c r="C74" s="207"/>
      <c r="D74" s="116">
        <f t="shared" ref="D74:H74" si="29">SUM(D66:D73)</f>
        <v>0</v>
      </c>
      <c r="E74" s="116">
        <f t="shared" si="29"/>
        <v>0</v>
      </c>
      <c r="F74" s="116">
        <f t="shared" si="29"/>
        <v>0</v>
      </c>
      <c r="G74" s="116">
        <f t="shared" si="29"/>
        <v>0</v>
      </c>
      <c r="H74" s="116">
        <f t="shared" si="29"/>
        <v>0</v>
      </c>
      <c r="I74" s="116">
        <f>SUM(I66:I73)</f>
        <v>0</v>
      </c>
      <c r="J74" s="116">
        <f>SUM(E66:E73)-H74</f>
        <v>0</v>
      </c>
      <c r="K74" s="117"/>
      <c r="L74" s="117"/>
    </row>
    <row r="75" spans="1:12" x14ac:dyDescent="0.3">
      <c r="A75" s="209">
        <v>8</v>
      </c>
      <c r="B75" s="118" t="str">
        <f>IF('I. Sąrašas'!B13="","",'I. Sąrašas'!B13)</f>
        <v/>
      </c>
      <c r="C75" s="110" t="s">
        <v>273</v>
      </c>
      <c r="D75" s="15"/>
      <c r="E75" s="15"/>
      <c r="F75" s="15"/>
      <c r="G75" s="114">
        <f>SUMIFS('III. Išlaidos'!$N:$N,'III. Išlaidos'!$B:$B,$B$75,'III. Išlaidos'!$C:$C,C75)</f>
        <v>0</v>
      </c>
      <c r="H75" s="114">
        <f t="shared" ref="H75:H82" si="30">F75+G75</f>
        <v>0</v>
      </c>
      <c r="I75" s="120">
        <f>D75-H75</f>
        <v>0</v>
      </c>
      <c r="J75" s="120">
        <f>E75-H75</f>
        <v>0</v>
      </c>
      <c r="K75" s="16"/>
      <c r="L75" s="25"/>
    </row>
    <row r="76" spans="1:12" x14ac:dyDescent="0.3">
      <c r="A76" s="209"/>
      <c r="B76" s="112" t="str">
        <f>IF('I. Sąrašas'!B13="","",'I. Sąrašas'!C13)</f>
        <v/>
      </c>
      <c r="C76" s="113" t="s">
        <v>14</v>
      </c>
      <c r="D76" s="15"/>
      <c r="E76" s="15"/>
      <c r="F76" s="15"/>
      <c r="G76" s="114">
        <f>SUMIFS('III. Išlaidos'!$N:$N,'III. Išlaidos'!$B:$B,$B$75,'III. Išlaidos'!$C:$C,C76)</f>
        <v>0</v>
      </c>
      <c r="H76" s="114">
        <f t="shared" si="30"/>
        <v>0</v>
      </c>
      <c r="I76" s="114">
        <f t="shared" ref="I76:I81" si="31">D76-H76</f>
        <v>0</v>
      </c>
      <c r="J76" s="114">
        <f t="shared" ref="J76:J82" si="32">E76-H76</f>
        <v>0</v>
      </c>
      <c r="K76" s="16"/>
      <c r="L76" s="25"/>
    </row>
    <row r="77" spans="1:12" x14ac:dyDescent="0.3">
      <c r="A77" s="209"/>
      <c r="B77" s="112"/>
      <c r="C77" s="113" t="s">
        <v>148</v>
      </c>
      <c r="D77" s="15"/>
      <c r="E77" s="15"/>
      <c r="F77" s="15"/>
      <c r="G77" s="114">
        <f>SUMIFS('III. Išlaidos'!$N:$N,'III. Išlaidos'!$B:$B,$B$75,'III. Išlaidos'!$C:$C,C77)</f>
        <v>0</v>
      </c>
      <c r="H77" s="111">
        <f t="shared" si="30"/>
        <v>0</v>
      </c>
      <c r="I77" s="119">
        <f t="shared" si="31"/>
        <v>0</v>
      </c>
      <c r="J77" s="119">
        <f t="shared" si="32"/>
        <v>0</v>
      </c>
      <c r="K77" s="16"/>
      <c r="L77" s="25"/>
    </row>
    <row r="78" spans="1:12" x14ac:dyDescent="0.3">
      <c r="A78" s="209"/>
      <c r="B78" s="112"/>
      <c r="C78" s="115" t="s">
        <v>15</v>
      </c>
      <c r="D78" s="15"/>
      <c r="E78" s="15"/>
      <c r="F78" s="15"/>
      <c r="G78" s="114">
        <f>SUMIFS('III. Išlaidos'!$N:$N,'III. Išlaidos'!$B:$B,$B$75,'III. Išlaidos'!$C:$C,C78)</f>
        <v>0</v>
      </c>
      <c r="H78" s="111">
        <f t="shared" si="30"/>
        <v>0</v>
      </c>
      <c r="I78" s="111">
        <f t="shared" si="31"/>
        <v>0</v>
      </c>
      <c r="J78" s="111">
        <f t="shared" si="32"/>
        <v>0</v>
      </c>
      <c r="K78" s="16"/>
      <c r="L78" s="25"/>
    </row>
    <row r="79" spans="1:12" x14ac:dyDescent="0.3">
      <c r="A79" s="209"/>
      <c r="B79" s="112"/>
      <c r="C79" s="113" t="s">
        <v>16</v>
      </c>
      <c r="D79" s="15"/>
      <c r="E79" s="15"/>
      <c r="F79" s="15"/>
      <c r="G79" s="114">
        <f>SUMIFS('III. Išlaidos'!$N:$N,'III. Išlaidos'!$B:$B,$B$75,'III. Išlaidos'!$C:$C,C79)</f>
        <v>0</v>
      </c>
      <c r="H79" s="111">
        <f t="shared" si="30"/>
        <v>0</v>
      </c>
      <c r="I79" s="111">
        <f t="shared" si="31"/>
        <v>0</v>
      </c>
      <c r="J79" s="111">
        <f t="shared" si="32"/>
        <v>0</v>
      </c>
      <c r="K79" s="16"/>
      <c r="L79" s="25"/>
    </row>
    <row r="80" spans="1:12" x14ac:dyDescent="0.3">
      <c r="A80" s="209"/>
      <c r="B80" s="112"/>
      <c r="C80" s="113" t="s">
        <v>17</v>
      </c>
      <c r="D80" s="15"/>
      <c r="E80" s="15"/>
      <c r="F80" s="15"/>
      <c r="G80" s="114">
        <f>SUMIFS('III. Išlaidos'!$N:$N,'III. Išlaidos'!$B:$B,$B$75,'III. Išlaidos'!$C:$C,C80)</f>
        <v>0</v>
      </c>
      <c r="H80" s="111">
        <f t="shared" si="30"/>
        <v>0</v>
      </c>
      <c r="I80" s="111">
        <f t="shared" si="31"/>
        <v>0</v>
      </c>
      <c r="J80" s="111">
        <f t="shared" si="32"/>
        <v>0</v>
      </c>
      <c r="K80" s="16"/>
      <c r="L80" s="25"/>
    </row>
    <row r="81" spans="1:12" ht="20.399999999999999" x14ac:dyDescent="0.3">
      <c r="A81" s="209"/>
      <c r="B81" s="112"/>
      <c r="C81" s="113" t="s">
        <v>18</v>
      </c>
      <c r="D81" s="15"/>
      <c r="E81" s="15"/>
      <c r="F81" s="15"/>
      <c r="G81" s="114">
        <f>SUMIFS('III. Išlaidos'!$N:$N,'III. Išlaidos'!$B:$B,$B$75,'III. Išlaidos'!$C:$C,C81)</f>
        <v>0</v>
      </c>
      <c r="H81" s="111">
        <f t="shared" si="30"/>
        <v>0</v>
      </c>
      <c r="I81" s="111">
        <f t="shared" si="31"/>
        <v>0</v>
      </c>
      <c r="J81" s="111">
        <f t="shared" si="32"/>
        <v>0</v>
      </c>
      <c r="K81" s="16"/>
      <c r="L81" s="25"/>
    </row>
    <row r="82" spans="1:12" x14ac:dyDescent="0.3">
      <c r="A82" s="209"/>
      <c r="B82" s="112"/>
      <c r="C82" s="113" t="s">
        <v>19</v>
      </c>
      <c r="D82" s="15"/>
      <c r="E82" s="15"/>
      <c r="F82" s="15"/>
      <c r="G82" s="114">
        <f>SUMIFS('III. Išlaidos'!$N:$N,'III. Išlaidos'!$B:$B,$B$75,'III. Išlaidos'!$C:$C,C82)</f>
        <v>0</v>
      </c>
      <c r="H82" s="111">
        <f t="shared" si="30"/>
        <v>0</v>
      </c>
      <c r="I82" s="111">
        <f>D82-H82</f>
        <v>0</v>
      </c>
      <c r="J82" s="111">
        <f t="shared" si="32"/>
        <v>0</v>
      </c>
      <c r="K82" s="16"/>
      <c r="L82" s="25"/>
    </row>
    <row r="83" spans="1:12" ht="19.5" customHeight="1" x14ac:dyDescent="0.3">
      <c r="A83" s="205" t="s">
        <v>156</v>
      </c>
      <c r="B83" s="206"/>
      <c r="C83" s="207"/>
      <c r="D83" s="116">
        <f>SUM(D75:D82)</f>
        <v>0</v>
      </c>
      <c r="E83" s="116">
        <f t="shared" ref="E83:J83" si="33">SUM(E75:E82)</f>
        <v>0</v>
      </c>
      <c r="F83" s="116">
        <f t="shared" si="33"/>
        <v>0</v>
      </c>
      <c r="G83" s="116">
        <f t="shared" si="33"/>
        <v>0</v>
      </c>
      <c r="H83" s="116">
        <f t="shared" si="33"/>
        <v>0</v>
      </c>
      <c r="I83" s="116">
        <f t="shared" si="33"/>
        <v>0</v>
      </c>
      <c r="J83" s="116">
        <f t="shared" si="33"/>
        <v>0</v>
      </c>
      <c r="K83" s="117"/>
      <c r="L83" s="117"/>
    </row>
    <row r="84" spans="1:12" x14ac:dyDescent="0.3">
      <c r="A84" s="209">
        <v>9</v>
      </c>
      <c r="B84" s="118" t="str">
        <f>IF('I. Sąrašas'!B14="","",'I. Sąrašas'!B14)</f>
        <v/>
      </c>
      <c r="C84" s="110" t="s">
        <v>273</v>
      </c>
      <c r="D84" s="15"/>
      <c r="E84" s="15"/>
      <c r="F84" s="15"/>
      <c r="G84" s="114">
        <f>SUMIFS('III. Išlaidos'!$N:$N,'III. Išlaidos'!$B:$B,$B$84,'III. Išlaidos'!$C:$C,C84)</f>
        <v>0</v>
      </c>
      <c r="H84" s="114">
        <f t="shared" ref="H84:H91" si="34">F84+G84</f>
        <v>0</v>
      </c>
      <c r="I84" s="120">
        <f>D84-H84</f>
        <v>0</v>
      </c>
      <c r="J84" s="120">
        <f>E84-H84</f>
        <v>0</v>
      </c>
      <c r="K84" s="16"/>
      <c r="L84" s="25"/>
    </row>
    <row r="85" spans="1:12" x14ac:dyDescent="0.3">
      <c r="A85" s="209"/>
      <c r="B85" s="112" t="str">
        <f>IF('I. Sąrašas'!B14="","",'I. Sąrašas'!C14)</f>
        <v/>
      </c>
      <c r="C85" s="113" t="s">
        <v>14</v>
      </c>
      <c r="D85" s="15"/>
      <c r="E85" s="15"/>
      <c r="F85" s="15"/>
      <c r="G85" s="114">
        <f>SUMIFS('III. Išlaidos'!$N:$N,'III. Išlaidos'!$B:$B,$B$84,'III. Išlaidos'!$C:$C,C85)</f>
        <v>0</v>
      </c>
      <c r="H85" s="114">
        <f t="shared" si="34"/>
        <v>0</v>
      </c>
      <c r="I85" s="114">
        <f t="shared" ref="I85:I90" si="35">D85-H85</f>
        <v>0</v>
      </c>
      <c r="J85" s="114">
        <f t="shared" ref="J85:J91" si="36">E85-H85</f>
        <v>0</v>
      </c>
      <c r="K85" s="16"/>
      <c r="L85" s="25"/>
    </row>
    <row r="86" spans="1:12" x14ac:dyDescent="0.3">
      <c r="A86" s="209"/>
      <c r="B86" s="112"/>
      <c r="C86" s="113" t="s">
        <v>148</v>
      </c>
      <c r="D86" s="15"/>
      <c r="E86" s="15"/>
      <c r="F86" s="15"/>
      <c r="G86" s="114">
        <f>SUMIFS('III. Išlaidos'!$N:$N,'III. Išlaidos'!$B:$B,$B$84,'III. Išlaidos'!$C:$C,C86)</f>
        <v>0</v>
      </c>
      <c r="H86" s="111">
        <f t="shared" si="34"/>
        <v>0</v>
      </c>
      <c r="I86" s="119">
        <f t="shared" si="35"/>
        <v>0</v>
      </c>
      <c r="J86" s="119">
        <f t="shared" si="36"/>
        <v>0</v>
      </c>
      <c r="K86" s="16"/>
      <c r="L86" s="25"/>
    </row>
    <row r="87" spans="1:12" x14ac:dyDescent="0.3">
      <c r="A87" s="209"/>
      <c r="B87" s="112"/>
      <c r="C87" s="115" t="s">
        <v>15</v>
      </c>
      <c r="D87" s="15"/>
      <c r="E87" s="15"/>
      <c r="F87" s="15"/>
      <c r="G87" s="114">
        <f>SUMIFS('III. Išlaidos'!$N:$N,'III. Išlaidos'!$B:$B,$B$84,'III. Išlaidos'!$C:$C,C87)</f>
        <v>0</v>
      </c>
      <c r="H87" s="111">
        <f t="shared" si="34"/>
        <v>0</v>
      </c>
      <c r="I87" s="111">
        <f t="shared" si="35"/>
        <v>0</v>
      </c>
      <c r="J87" s="111">
        <f t="shared" si="36"/>
        <v>0</v>
      </c>
      <c r="K87" s="16"/>
      <c r="L87" s="25"/>
    </row>
    <row r="88" spans="1:12" x14ac:dyDescent="0.3">
      <c r="A88" s="209"/>
      <c r="B88" s="112"/>
      <c r="C88" s="113" t="s">
        <v>16</v>
      </c>
      <c r="D88" s="15"/>
      <c r="E88" s="15"/>
      <c r="F88" s="15"/>
      <c r="G88" s="114">
        <f>SUMIFS('III. Išlaidos'!$N:$N,'III. Išlaidos'!$B:$B,$B$84,'III. Išlaidos'!$C:$C,C88)</f>
        <v>0</v>
      </c>
      <c r="H88" s="111">
        <f t="shared" si="34"/>
        <v>0</v>
      </c>
      <c r="I88" s="111">
        <f t="shared" si="35"/>
        <v>0</v>
      </c>
      <c r="J88" s="111">
        <f t="shared" si="36"/>
        <v>0</v>
      </c>
      <c r="K88" s="16"/>
      <c r="L88" s="25"/>
    </row>
    <row r="89" spans="1:12" x14ac:dyDescent="0.3">
      <c r="A89" s="209"/>
      <c r="B89" s="112"/>
      <c r="C89" s="113" t="s">
        <v>17</v>
      </c>
      <c r="D89" s="15"/>
      <c r="E89" s="15"/>
      <c r="F89" s="15"/>
      <c r="G89" s="114">
        <f>SUMIFS('III. Išlaidos'!$N:$N,'III. Išlaidos'!$B:$B,$B$84,'III. Išlaidos'!$C:$C,C89)</f>
        <v>0</v>
      </c>
      <c r="H89" s="111">
        <f t="shared" si="34"/>
        <v>0</v>
      </c>
      <c r="I89" s="111">
        <f t="shared" si="35"/>
        <v>0</v>
      </c>
      <c r="J89" s="111">
        <f t="shared" si="36"/>
        <v>0</v>
      </c>
      <c r="K89" s="16"/>
      <c r="L89" s="25"/>
    </row>
    <row r="90" spans="1:12" ht="20.399999999999999" x14ac:dyDescent="0.3">
      <c r="A90" s="209"/>
      <c r="B90" s="112"/>
      <c r="C90" s="113" t="s">
        <v>18</v>
      </c>
      <c r="D90" s="15"/>
      <c r="E90" s="15"/>
      <c r="F90" s="15"/>
      <c r="G90" s="114">
        <f>SUMIFS('III. Išlaidos'!$N:$N,'III. Išlaidos'!$B:$B,$B$84,'III. Išlaidos'!$C:$C,C90)</f>
        <v>0</v>
      </c>
      <c r="H90" s="111">
        <f t="shared" si="34"/>
        <v>0</v>
      </c>
      <c r="I90" s="111">
        <f t="shared" si="35"/>
        <v>0</v>
      </c>
      <c r="J90" s="111">
        <f t="shared" si="36"/>
        <v>0</v>
      </c>
      <c r="K90" s="16"/>
      <c r="L90" s="25"/>
    </row>
    <row r="91" spans="1:12" x14ac:dyDescent="0.3">
      <c r="A91" s="209"/>
      <c r="B91" s="112"/>
      <c r="C91" s="113" t="s">
        <v>19</v>
      </c>
      <c r="D91" s="15"/>
      <c r="E91" s="15"/>
      <c r="F91" s="15"/>
      <c r="G91" s="114">
        <f>SUMIFS('III. Išlaidos'!$N:$N,'III. Išlaidos'!$B:$B,$B$84,'III. Išlaidos'!$C:$C,C91)</f>
        <v>0</v>
      </c>
      <c r="H91" s="111">
        <f t="shared" si="34"/>
        <v>0</v>
      </c>
      <c r="I91" s="111">
        <f>D91-H91</f>
        <v>0</v>
      </c>
      <c r="J91" s="111">
        <f t="shared" si="36"/>
        <v>0</v>
      </c>
      <c r="K91" s="16"/>
      <c r="L91" s="25"/>
    </row>
    <row r="92" spans="1:12" ht="19.5" customHeight="1" x14ac:dyDescent="0.3">
      <c r="A92" s="205" t="s">
        <v>157</v>
      </c>
      <c r="B92" s="206"/>
      <c r="C92" s="207"/>
      <c r="D92" s="116">
        <f>SUM(D84:D91)</f>
        <v>0</v>
      </c>
      <c r="E92" s="116">
        <f t="shared" ref="E92:J92" si="37">SUM(E84:E91)</f>
        <v>0</v>
      </c>
      <c r="F92" s="116">
        <f t="shared" si="37"/>
        <v>0</v>
      </c>
      <c r="G92" s="116">
        <f t="shared" si="37"/>
        <v>0</v>
      </c>
      <c r="H92" s="116">
        <f t="shared" si="37"/>
        <v>0</v>
      </c>
      <c r="I92" s="116">
        <f t="shared" si="37"/>
        <v>0</v>
      </c>
      <c r="J92" s="116">
        <f t="shared" si="37"/>
        <v>0</v>
      </c>
      <c r="K92" s="117"/>
      <c r="L92" s="117"/>
    </row>
    <row r="93" spans="1:12" x14ac:dyDescent="0.3">
      <c r="A93" s="209">
        <v>10</v>
      </c>
      <c r="B93" s="118" t="str">
        <f>IF('I. Sąrašas'!B15="","",'I. Sąrašas'!B15)</f>
        <v/>
      </c>
      <c r="C93" s="110" t="s">
        <v>273</v>
      </c>
      <c r="D93" s="15"/>
      <c r="E93" s="15"/>
      <c r="F93" s="15"/>
      <c r="G93" s="114">
        <f>SUMIFS('III. Išlaidos'!$N:$N,'III. Išlaidos'!$B:$B,$B$93,'III. Išlaidos'!$C:$C,C93)</f>
        <v>0</v>
      </c>
      <c r="H93" s="114">
        <f t="shared" ref="H93:H100" si="38">F93+G93</f>
        <v>0</v>
      </c>
      <c r="I93" s="120">
        <f t="shared" ref="I93:I100" si="39">D93-H93</f>
        <v>0</v>
      </c>
      <c r="J93" s="120">
        <f t="shared" ref="J93:J100" si="40">E93-H93</f>
        <v>0</v>
      </c>
      <c r="K93" s="16"/>
      <c r="L93" s="25"/>
    </row>
    <row r="94" spans="1:12" x14ac:dyDescent="0.3">
      <c r="A94" s="209"/>
      <c r="B94" s="112" t="str">
        <f>IF('I. Sąrašas'!B15="","",'I. Sąrašas'!C15)</f>
        <v/>
      </c>
      <c r="C94" s="113" t="s">
        <v>14</v>
      </c>
      <c r="D94" s="15"/>
      <c r="E94" s="15"/>
      <c r="F94" s="15"/>
      <c r="G94" s="114">
        <f>SUMIFS('III. Išlaidos'!$N:$N,'III. Išlaidos'!$B:$B,$B$93,'III. Išlaidos'!$C:$C,C94)</f>
        <v>0</v>
      </c>
      <c r="H94" s="114">
        <f t="shared" si="38"/>
        <v>0</v>
      </c>
      <c r="I94" s="114">
        <f t="shared" si="39"/>
        <v>0</v>
      </c>
      <c r="J94" s="114">
        <f t="shared" si="40"/>
        <v>0</v>
      </c>
      <c r="K94" s="16"/>
      <c r="L94" s="25"/>
    </row>
    <row r="95" spans="1:12" x14ac:dyDescent="0.3">
      <c r="A95" s="209"/>
      <c r="B95" s="112"/>
      <c r="C95" s="113" t="s">
        <v>148</v>
      </c>
      <c r="D95" s="15"/>
      <c r="E95" s="15"/>
      <c r="F95" s="15"/>
      <c r="G95" s="114">
        <f>SUMIFS('III. Išlaidos'!$N:$N,'III. Išlaidos'!$B:$B,$B$93,'III. Išlaidos'!$C:$C,C95)</f>
        <v>0</v>
      </c>
      <c r="H95" s="111">
        <f t="shared" si="38"/>
        <v>0</v>
      </c>
      <c r="I95" s="119">
        <f t="shared" si="39"/>
        <v>0</v>
      </c>
      <c r="J95" s="119">
        <f t="shared" si="40"/>
        <v>0</v>
      </c>
      <c r="K95" s="16"/>
      <c r="L95" s="25"/>
    </row>
    <row r="96" spans="1:12" x14ac:dyDescent="0.3">
      <c r="A96" s="209"/>
      <c r="B96" s="112"/>
      <c r="C96" s="115" t="s">
        <v>15</v>
      </c>
      <c r="D96" s="15"/>
      <c r="E96" s="15"/>
      <c r="F96" s="15"/>
      <c r="G96" s="114">
        <f>SUMIFS('III. Išlaidos'!$N:$N,'III. Išlaidos'!$B:$B,$B$93,'III. Išlaidos'!$C:$C,C96)</f>
        <v>0</v>
      </c>
      <c r="H96" s="111">
        <f t="shared" si="38"/>
        <v>0</v>
      </c>
      <c r="I96" s="111">
        <f t="shared" si="39"/>
        <v>0</v>
      </c>
      <c r="J96" s="111">
        <f t="shared" si="40"/>
        <v>0</v>
      </c>
      <c r="K96" s="16"/>
      <c r="L96" s="25"/>
    </row>
    <row r="97" spans="1:12" x14ac:dyDescent="0.3">
      <c r="A97" s="209"/>
      <c r="B97" s="112"/>
      <c r="C97" s="113" t="s">
        <v>16</v>
      </c>
      <c r="D97" s="15"/>
      <c r="E97" s="15"/>
      <c r="F97" s="15"/>
      <c r="G97" s="114">
        <f>SUMIFS('III. Išlaidos'!$N:$N,'III. Išlaidos'!$B:$B,$B$93,'III. Išlaidos'!$C:$C,C97)</f>
        <v>0</v>
      </c>
      <c r="H97" s="111">
        <f t="shared" si="38"/>
        <v>0</v>
      </c>
      <c r="I97" s="111">
        <f t="shared" si="39"/>
        <v>0</v>
      </c>
      <c r="J97" s="111">
        <f t="shared" si="40"/>
        <v>0</v>
      </c>
      <c r="K97" s="16"/>
      <c r="L97" s="25"/>
    </row>
    <row r="98" spans="1:12" x14ac:dyDescent="0.3">
      <c r="A98" s="209"/>
      <c r="B98" s="112"/>
      <c r="C98" s="113" t="s">
        <v>17</v>
      </c>
      <c r="D98" s="15"/>
      <c r="E98" s="15"/>
      <c r="F98" s="15"/>
      <c r="G98" s="114">
        <f>SUMIFS('III. Išlaidos'!$N:$N,'III. Išlaidos'!$B:$B,$B$93,'III. Išlaidos'!$C:$C,C98)</f>
        <v>0</v>
      </c>
      <c r="H98" s="111">
        <f t="shared" si="38"/>
        <v>0</v>
      </c>
      <c r="I98" s="111">
        <f t="shared" si="39"/>
        <v>0</v>
      </c>
      <c r="J98" s="111">
        <f t="shared" si="40"/>
        <v>0</v>
      </c>
      <c r="K98" s="16"/>
      <c r="L98" s="25"/>
    </row>
    <row r="99" spans="1:12" ht="20.399999999999999" x14ac:dyDescent="0.3">
      <c r="A99" s="209"/>
      <c r="B99" s="112"/>
      <c r="C99" s="113" t="s">
        <v>18</v>
      </c>
      <c r="D99" s="15"/>
      <c r="E99" s="15"/>
      <c r="F99" s="15"/>
      <c r="G99" s="114">
        <f>SUMIFS('III. Išlaidos'!$N:$N,'III. Išlaidos'!$B:$B,$B$93,'III. Išlaidos'!$C:$C,C99)</f>
        <v>0</v>
      </c>
      <c r="H99" s="111">
        <f t="shared" si="38"/>
        <v>0</v>
      </c>
      <c r="I99" s="111">
        <f t="shared" si="39"/>
        <v>0</v>
      </c>
      <c r="J99" s="111">
        <f t="shared" si="40"/>
        <v>0</v>
      </c>
      <c r="K99" s="16"/>
      <c r="L99" s="25"/>
    </row>
    <row r="100" spans="1:12" x14ac:dyDescent="0.3">
      <c r="A100" s="209"/>
      <c r="B100" s="112"/>
      <c r="C100" s="113" t="s">
        <v>19</v>
      </c>
      <c r="D100" s="15"/>
      <c r="E100" s="15"/>
      <c r="F100" s="15"/>
      <c r="G100" s="114">
        <f>SUMIFS('III. Išlaidos'!$N:$N,'III. Išlaidos'!$B:$B,$B$93,'III. Išlaidos'!$C:$C,C100)</f>
        <v>0</v>
      </c>
      <c r="H100" s="111">
        <f t="shared" si="38"/>
        <v>0</v>
      </c>
      <c r="I100" s="111">
        <f t="shared" si="39"/>
        <v>0</v>
      </c>
      <c r="J100" s="111">
        <f t="shared" si="40"/>
        <v>0</v>
      </c>
      <c r="K100" s="16"/>
      <c r="L100" s="25"/>
    </row>
    <row r="101" spans="1:12" ht="24" customHeight="1" x14ac:dyDescent="0.3">
      <c r="A101" s="205" t="s">
        <v>158</v>
      </c>
      <c r="B101" s="206"/>
      <c r="C101" s="207"/>
      <c r="D101" s="116">
        <f>SUM(D93:D100)</f>
        <v>0</v>
      </c>
      <c r="E101" s="116">
        <f t="shared" ref="E101:J101" si="41">SUM(E93:E100)</f>
        <v>0</v>
      </c>
      <c r="F101" s="116">
        <f t="shared" si="41"/>
        <v>0</v>
      </c>
      <c r="G101" s="116">
        <f t="shared" si="41"/>
        <v>0</v>
      </c>
      <c r="H101" s="116">
        <f t="shared" si="41"/>
        <v>0</v>
      </c>
      <c r="I101" s="116">
        <f t="shared" si="41"/>
        <v>0</v>
      </c>
      <c r="J101" s="116">
        <f t="shared" si="41"/>
        <v>0</v>
      </c>
      <c r="K101" s="117"/>
      <c r="L101" s="117"/>
    </row>
    <row r="102" spans="1:12" x14ac:dyDescent="0.3">
      <c r="A102" s="209">
        <v>11</v>
      </c>
      <c r="B102" s="118" t="str">
        <f>IF('I. Sąrašas'!B16="","",'I. Sąrašas'!B16)</f>
        <v/>
      </c>
      <c r="C102" s="110" t="s">
        <v>273</v>
      </c>
      <c r="D102" s="15"/>
      <c r="E102" s="15"/>
      <c r="F102" s="15"/>
      <c r="G102" s="114">
        <f>SUMIFS('III. Išlaidos'!$N:$N,'III. Išlaidos'!$B:$B,$B$102,'III. Išlaidos'!$C:$C,C102)</f>
        <v>0</v>
      </c>
      <c r="H102" s="114">
        <f t="shared" ref="H102:H109" si="42">F102+G102</f>
        <v>0</v>
      </c>
      <c r="I102" s="120">
        <f t="shared" ref="I102:I109" si="43">D102-H102</f>
        <v>0</v>
      </c>
      <c r="J102" s="120">
        <f t="shared" ref="J102:J109" si="44">E102-H102</f>
        <v>0</v>
      </c>
      <c r="K102" s="16"/>
      <c r="L102" s="25"/>
    </row>
    <row r="103" spans="1:12" x14ac:dyDescent="0.3">
      <c r="A103" s="209"/>
      <c r="B103" s="112" t="str">
        <f>IF('I. Sąrašas'!B16="","",'I. Sąrašas'!C16)</f>
        <v/>
      </c>
      <c r="C103" s="113" t="s">
        <v>14</v>
      </c>
      <c r="D103" s="15"/>
      <c r="E103" s="15"/>
      <c r="F103" s="15"/>
      <c r="G103" s="114">
        <f>SUMIFS('III. Išlaidos'!$N:$N,'III. Išlaidos'!$B:$B,$B$102,'III. Išlaidos'!$C:$C,C103)</f>
        <v>0</v>
      </c>
      <c r="H103" s="114">
        <f t="shared" si="42"/>
        <v>0</v>
      </c>
      <c r="I103" s="114">
        <f t="shared" si="43"/>
        <v>0</v>
      </c>
      <c r="J103" s="114">
        <f t="shared" si="44"/>
        <v>0</v>
      </c>
      <c r="K103" s="16"/>
      <c r="L103" s="25"/>
    </row>
    <row r="104" spans="1:12" x14ac:dyDescent="0.3">
      <c r="A104" s="209"/>
      <c r="B104" s="112"/>
      <c r="C104" s="113" t="s">
        <v>148</v>
      </c>
      <c r="D104" s="15"/>
      <c r="E104" s="15"/>
      <c r="F104" s="15"/>
      <c r="G104" s="114">
        <f>SUMIFS('III. Išlaidos'!$N:$N,'III. Išlaidos'!$B:$B,$B$102,'III. Išlaidos'!$C:$C,C104)</f>
        <v>0</v>
      </c>
      <c r="H104" s="111">
        <f t="shared" si="42"/>
        <v>0</v>
      </c>
      <c r="I104" s="119">
        <f t="shared" si="43"/>
        <v>0</v>
      </c>
      <c r="J104" s="119">
        <f t="shared" si="44"/>
        <v>0</v>
      </c>
      <c r="K104" s="16"/>
      <c r="L104" s="25"/>
    </row>
    <row r="105" spans="1:12" x14ac:dyDescent="0.3">
      <c r="A105" s="209"/>
      <c r="B105" s="112"/>
      <c r="C105" s="115" t="s">
        <v>15</v>
      </c>
      <c r="D105" s="15"/>
      <c r="E105" s="15"/>
      <c r="F105" s="15"/>
      <c r="G105" s="114">
        <f>SUMIFS('III. Išlaidos'!$N:$N,'III. Išlaidos'!$B:$B,$B$102,'III. Išlaidos'!$C:$C,C105)</f>
        <v>0</v>
      </c>
      <c r="H105" s="111">
        <f t="shared" si="42"/>
        <v>0</v>
      </c>
      <c r="I105" s="111">
        <f t="shared" si="43"/>
        <v>0</v>
      </c>
      <c r="J105" s="111">
        <f t="shared" si="44"/>
        <v>0</v>
      </c>
      <c r="K105" s="16"/>
      <c r="L105" s="25"/>
    </row>
    <row r="106" spans="1:12" x14ac:dyDescent="0.3">
      <c r="A106" s="209"/>
      <c r="B106" s="112"/>
      <c r="C106" s="113" t="s">
        <v>16</v>
      </c>
      <c r="D106" s="15"/>
      <c r="E106" s="15"/>
      <c r="F106" s="15"/>
      <c r="G106" s="114">
        <f>SUMIFS('III. Išlaidos'!$N:$N,'III. Išlaidos'!$B:$B,$B$102,'III. Išlaidos'!$C:$C,C106)</f>
        <v>0</v>
      </c>
      <c r="H106" s="111">
        <f t="shared" si="42"/>
        <v>0</v>
      </c>
      <c r="I106" s="111">
        <f t="shared" si="43"/>
        <v>0</v>
      </c>
      <c r="J106" s="111">
        <f t="shared" si="44"/>
        <v>0</v>
      </c>
      <c r="K106" s="16"/>
      <c r="L106" s="25"/>
    </row>
    <row r="107" spans="1:12" x14ac:dyDescent="0.3">
      <c r="A107" s="209"/>
      <c r="B107" s="112"/>
      <c r="C107" s="113" t="s">
        <v>17</v>
      </c>
      <c r="D107" s="15"/>
      <c r="E107" s="15"/>
      <c r="F107" s="15"/>
      <c r="G107" s="114">
        <f>SUMIFS('III. Išlaidos'!$N:$N,'III. Išlaidos'!$B:$B,$B$102,'III. Išlaidos'!$C:$C,C107)</f>
        <v>0</v>
      </c>
      <c r="H107" s="111">
        <f t="shared" si="42"/>
        <v>0</v>
      </c>
      <c r="I107" s="111">
        <f t="shared" si="43"/>
        <v>0</v>
      </c>
      <c r="J107" s="111">
        <f t="shared" si="44"/>
        <v>0</v>
      </c>
      <c r="K107" s="16"/>
      <c r="L107" s="25"/>
    </row>
    <row r="108" spans="1:12" ht="20.399999999999999" x14ac:dyDescent="0.3">
      <c r="A108" s="209"/>
      <c r="B108" s="112"/>
      <c r="C108" s="113" t="s">
        <v>18</v>
      </c>
      <c r="D108" s="15"/>
      <c r="E108" s="15"/>
      <c r="F108" s="15"/>
      <c r="G108" s="114">
        <f>SUMIFS('III. Išlaidos'!$N:$N,'III. Išlaidos'!$B:$B,$B$102,'III. Išlaidos'!$C:$C,C108)</f>
        <v>0</v>
      </c>
      <c r="H108" s="111">
        <f t="shared" si="42"/>
        <v>0</v>
      </c>
      <c r="I108" s="111">
        <f t="shared" si="43"/>
        <v>0</v>
      </c>
      <c r="J108" s="111">
        <f t="shared" si="44"/>
        <v>0</v>
      </c>
      <c r="K108" s="16"/>
      <c r="L108" s="25"/>
    </row>
    <row r="109" spans="1:12" x14ac:dyDescent="0.3">
      <c r="A109" s="209"/>
      <c r="B109" s="112"/>
      <c r="C109" s="113" t="s">
        <v>19</v>
      </c>
      <c r="D109" s="15"/>
      <c r="E109" s="15"/>
      <c r="F109" s="15"/>
      <c r="G109" s="114">
        <f>SUMIFS('III. Išlaidos'!$N:$N,'III. Išlaidos'!$B:$B,$B$102,'III. Išlaidos'!$C:$C,C109)</f>
        <v>0</v>
      </c>
      <c r="H109" s="111">
        <f t="shared" si="42"/>
        <v>0</v>
      </c>
      <c r="I109" s="111">
        <f t="shared" si="43"/>
        <v>0</v>
      </c>
      <c r="J109" s="111">
        <f t="shared" si="44"/>
        <v>0</v>
      </c>
      <c r="K109" s="16"/>
      <c r="L109" s="25"/>
    </row>
    <row r="110" spans="1:12" ht="24" customHeight="1" x14ac:dyDescent="0.3">
      <c r="A110" s="205" t="s">
        <v>159</v>
      </c>
      <c r="B110" s="206"/>
      <c r="C110" s="207"/>
      <c r="D110" s="116">
        <f>SUM(D102:D109)</f>
        <v>0</v>
      </c>
      <c r="E110" s="116">
        <f t="shared" ref="E110" si="45">SUM(E102:E109)</f>
        <v>0</v>
      </c>
      <c r="F110" s="116">
        <f t="shared" ref="F110" si="46">SUM(F102:F109)</f>
        <v>0</v>
      </c>
      <c r="G110" s="116">
        <f t="shared" ref="G110" si="47">SUM(G102:G109)</f>
        <v>0</v>
      </c>
      <c r="H110" s="116">
        <f t="shared" ref="H110" si="48">SUM(H102:H109)</f>
        <v>0</v>
      </c>
      <c r="I110" s="116">
        <f t="shared" ref="I110" si="49">SUM(I102:I109)</f>
        <v>0</v>
      </c>
      <c r="J110" s="116">
        <f t="shared" ref="J110" si="50">SUM(E102:E109)-H110</f>
        <v>0</v>
      </c>
      <c r="K110" s="117"/>
      <c r="L110" s="117"/>
    </row>
    <row r="111" spans="1:12" x14ac:dyDescent="0.3">
      <c r="A111" s="209">
        <v>12</v>
      </c>
      <c r="B111" s="118" t="str">
        <f>IF('I. Sąrašas'!B17="","",'I. Sąrašas'!B17)</f>
        <v/>
      </c>
      <c r="C111" s="110" t="s">
        <v>273</v>
      </c>
      <c r="D111" s="15"/>
      <c r="E111" s="15"/>
      <c r="F111" s="15"/>
      <c r="G111" s="114">
        <f>SUMIFS('III. Išlaidos'!$N:$N,'III. Išlaidos'!$B:$B,$B$111,'III. Išlaidos'!$C:$C,C111)</f>
        <v>0</v>
      </c>
      <c r="H111" s="114">
        <f t="shared" ref="H111:H118" si="51">F111+G111</f>
        <v>0</v>
      </c>
      <c r="I111" s="120">
        <f>D111-H111</f>
        <v>0</v>
      </c>
      <c r="J111" s="120">
        <f>E111-H111</f>
        <v>0</v>
      </c>
      <c r="K111" s="16"/>
      <c r="L111" s="25"/>
    </row>
    <row r="112" spans="1:12" x14ac:dyDescent="0.3">
      <c r="A112" s="209"/>
      <c r="B112" s="112" t="str">
        <f>IF('I. Sąrašas'!B17="","",'I. Sąrašas'!C17)</f>
        <v/>
      </c>
      <c r="C112" s="113" t="s">
        <v>14</v>
      </c>
      <c r="D112" s="15"/>
      <c r="E112" s="15"/>
      <c r="F112" s="15"/>
      <c r="G112" s="114">
        <f>SUMIFS('III. Išlaidos'!$N:$N,'III. Išlaidos'!$B:$B,$B$111,'III. Išlaidos'!$C:$C,C112)</f>
        <v>0</v>
      </c>
      <c r="H112" s="114">
        <f t="shared" si="51"/>
        <v>0</v>
      </c>
      <c r="I112" s="114">
        <f t="shared" ref="I112:I117" si="52">D112-H112</f>
        <v>0</v>
      </c>
      <c r="J112" s="114">
        <f t="shared" ref="J112:J118" si="53">E112-H112</f>
        <v>0</v>
      </c>
      <c r="K112" s="16"/>
      <c r="L112" s="25"/>
    </row>
    <row r="113" spans="1:13" x14ac:dyDescent="0.3">
      <c r="A113" s="209"/>
      <c r="B113" s="112"/>
      <c r="C113" s="113" t="s">
        <v>148</v>
      </c>
      <c r="D113" s="15"/>
      <c r="E113" s="15"/>
      <c r="F113" s="15"/>
      <c r="G113" s="114">
        <f>SUMIFS('III. Išlaidos'!$N:$N,'III. Išlaidos'!$B:$B,$B$111,'III. Išlaidos'!$C:$C,C113)</f>
        <v>0</v>
      </c>
      <c r="H113" s="111">
        <f t="shared" si="51"/>
        <v>0</v>
      </c>
      <c r="I113" s="119">
        <f t="shared" si="52"/>
        <v>0</v>
      </c>
      <c r="J113" s="119">
        <f t="shared" si="53"/>
        <v>0</v>
      </c>
      <c r="K113" s="16"/>
      <c r="L113" s="25"/>
    </row>
    <row r="114" spans="1:13" x14ac:dyDescent="0.3">
      <c r="A114" s="209"/>
      <c r="B114" s="112"/>
      <c r="C114" s="115" t="s">
        <v>15</v>
      </c>
      <c r="D114" s="15"/>
      <c r="E114" s="15"/>
      <c r="F114" s="15"/>
      <c r="G114" s="114">
        <f>SUMIFS('III. Išlaidos'!$N:$N,'III. Išlaidos'!$B:$B,$B$111,'III. Išlaidos'!$C:$C,C114)</f>
        <v>0</v>
      </c>
      <c r="H114" s="111">
        <f t="shared" si="51"/>
        <v>0</v>
      </c>
      <c r="I114" s="111">
        <f t="shared" si="52"/>
        <v>0</v>
      </c>
      <c r="J114" s="111">
        <f t="shared" si="53"/>
        <v>0</v>
      </c>
      <c r="K114" s="16"/>
      <c r="L114" s="25"/>
    </row>
    <row r="115" spans="1:13" x14ac:dyDescent="0.3">
      <c r="A115" s="209"/>
      <c r="B115" s="112"/>
      <c r="C115" s="113" t="s">
        <v>16</v>
      </c>
      <c r="D115" s="15"/>
      <c r="E115" s="15"/>
      <c r="F115" s="15"/>
      <c r="G115" s="114">
        <f>SUMIFS('III. Išlaidos'!$N:$N,'III. Išlaidos'!$B:$B,$B$111,'III. Išlaidos'!$C:$C,C115)</f>
        <v>0</v>
      </c>
      <c r="H115" s="111">
        <f t="shared" si="51"/>
        <v>0</v>
      </c>
      <c r="I115" s="111">
        <f t="shared" si="52"/>
        <v>0</v>
      </c>
      <c r="J115" s="111">
        <f t="shared" si="53"/>
        <v>0</v>
      </c>
      <c r="K115" s="16"/>
      <c r="L115" s="25"/>
    </row>
    <row r="116" spans="1:13" x14ac:dyDescent="0.3">
      <c r="A116" s="209"/>
      <c r="B116" s="112"/>
      <c r="C116" s="113" t="s">
        <v>17</v>
      </c>
      <c r="D116" s="15"/>
      <c r="E116" s="15"/>
      <c r="F116" s="15"/>
      <c r="G116" s="114">
        <f>SUMIFS('III. Išlaidos'!$N:$N,'III. Išlaidos'!$B:$B,$B$111,'III. Išlaidos'!$C:$C,C116)</f>
        <v>0</v>
      </c>
      <c r="H116" s="111">
        <f t="shared" si="51"/>
        <v>0</v>
      </c>
      <c r="I116" s="111">
        <f t="shared" si="52"/>
        <v>0</v>
      </c>
      <c r="J116" s="111">
        <f t="shared" si="53"/>
        <v>0</v>
      </c>
      <c r="K116" s="16"/>
      <c r="L116" s="25"/>
    </row>
    <row r="117" spans="1:13" ht="20.399999999999999" x14ac:dyDescent="0.3">
      <c r="A117" s="209"/>
      <c r="B117" s="112"/>
      <c r="C117" s="113" t="s">
        <v>18</v>
      </c>
      <c r="D117" s="15"/>
      <c r="E117" s="15"/>
      <c r="F117" s="15"/>
      <c r="G117" s="114">
        <f>SUMIFS('III. Išlaidos'!$N:$N,'III. Išlaidos'!$B:$B,$B$111,'III. Išlaidos'!$C:$C,C117)</f>
        <v>0</v>
      </c>
      <c r="H117" s="111">
        <f t="shared" si="51"/>
        <v>0</v>
      </c>
      <c r="I117" s="111">
        <f t="shared" si="52"/>
        <v>0</v>
      </c>
      <c r="J117" s="111">
        <f t="shared" si="53"/>
        <v>0</v>
      </c>
      <c r="K117" s="16"/>
      <c r="L117" s="25"/>
    </row>
    <row r="118" spans="1:13" x14ac:dyDescent="0.3">
      <c r="A118" s="209"/>
      <c r="B118" s="112"/>
      <c r="C118" s="113" t="s">
        <v>19</v>
      </c>
      <c r="D118" s="15"/>
      <c r="E118" s="15"/>
      <c r="F118" s="15"/>
      <c r="G118" s="114">
        <f>SUMIFS('III. Išlaidos'!$N:$N,'III. Išlaidos'!$B:$B,$B$111,'III. Išlaidos'!$C:$C,C118)</f>
        <v>0</v>
      </c>
      <c r="H118" s="111">
        <f t="shared" si="51"/>
        <v>0</v>
      </c>
      <c r="I118" s="111">
        <f>D118-H118</f>
        <v>0</v>
      </c>
      <c r="J118" s="111">
        <f t="shared" si="53"/>
        <v>0</v>
      </c>
      <c r="K118" s="16"/>
      <c r="L118" s="25"/>
    </row>
    <row r="119" spans="1:13" ht="19.5" customHeight="1" x14ac:dyDescent="0.3">
      <c r="A119" s="214" t="s">
        <v>160</v>
      </c>
      <c r="B119" s="215"/>
      <c r="C119" s="216"/>
      <c r="D119" s="121">
        <f>SUM(D111:D118)</f>
        <v>0</v>
      </c>
      <c r="E119" s="121">
        <f>SUM(E111:E118)</f>
        <v>0</v>
      </c>
      <c r="F119" s="121">
        <f>SUM(F111:F118)</f>
        <v>0</v>
      </c>
      <c r="G119" s="121">
        <f>SUM(G111:G118)</f>
        <v>0</v>
      </c>
      <c r="H119" s="121">
        <f>SUM(H111:H118)</f>
        <v>0</v>
      </c>
      <c r="I119" s="121">
        <f t="shared" ref="I119:J119" si="54">SUM(I111:I118)</f>
        <v>0</v>
      </c>
      <c r="J119" s="121">
        <f t="shared" si="54"/>
        <v>0</v>
      </c>
      <c r="K119" s="122"/>
      <c r="L119" s="122"/>
    </row>
    <row r="120" spans="1:13" ht="7.5" customHeight="1" x14ac:dyDescent="0.3">
      <c r="A120" s="135"/>
      <c r="B120" s="136"/>
      <c r="C120" s="136"/>
      <c r="D120" s="137"/>
      <c r="E120" s="137"/>
      <c r="F120" s="137"/>
      <c r="G120" s="137"/>
      <c r="H120" s="137"/>
      <c r="I120" s="137"/>
      <c r="J120" s="137"/>
      <c r="K120" s="138"/>
      <c r="L120" s="138"/>
    </row>
    <row r="121" spans="1:13" ht="19.5" customHeight="1" x14ac:dyDescent="0.3">
      <c r="A121" s="235" t="s">
        <v>161</v>
      </c>
      <c r="B121" s="236"/>
      <c r="C121" s="237"/>
      <c r="D121" s="123">
        <f t="shared" ref="D121:J121" si="55">SUM(D133,D145,D157,D169,D181,D193,D205,D217,D229,D241,D253,D265,D277,D289,D301,D313,D325,D337,D349,D361,D373,D385,D397)</f>
        <v>0</v>
      </c>
      <c r="E121" s="123">
        <f t="shared" si="55"/>
        <v>0</v>
      </c>
      <c r="F121" s="123">
        <f t="shared" si="55"/>
        <v>0</v>
      </c>
      <c r="G121" s="123">
        <f t="shared" si="55"/>
        <v>0</v>
      </c>
      <c r="H121" s="123">
        <f t="shared" si="55"/>
        <v>0</v>
      </c>
      <c r="I121" s="123">
        <f t="shared" si="55"/>
        <v>0</v>
      </c>
      <c r="J121" s="123">
        <f t="shared" si="55"/>
        <v>0</v>
      </c>
      <c r="K121" s="124"/>
      <c r="L121" s="125"/>
      <c r="M121" s="69"/>
    </row>
    <row r="122" spans="1:13" x14ac:dyDescent="0.3">
      <c r="A122" s="210">
        <v>1</v>
      </c>
      <c r="B122" s="126" t="str">
        <f>IF('I. Sąrašas'!B19="","",'I. Sąrašas'!B19)</f>
        <v/>
      </c>
      <c r="C122" s="110" t="s">
        <v>20</v>
      </c>
      <c r="D122" s="15"/>
      <c r="E122" s="15"/>
      <c r="F122" s="15"/>
      <c r="G122" s="127">
        <f>SUMIFS('III. Išlaidos'!$N:$N,'III. Išlaidos'!$B:$B,$B$122,'III. Išlaidos'!$C:$C,C122)</f>
        <v>0</v>
      </c>
      <c r="H122" s="114">
        <f t="shared" ref="H122:H132" si="56">F122+G122</f>
        <v>0</v>
      </c>
      <c r="I122" s="120">
        <f>D122-H122</f>
        <v>0</v>
      </c>
      <c r="J122" s="120">
        <f>E122-H122</f>
        <v>0</v>
      </c>
      <c r="K122" s="68"/>
      <c r="L122" s="39"/>
    </row>
    <row r="123" spans="1:13" x14ac:dyDescent="0.3">
      <c r="A123" s="208"/>
      <c r="B123" s="128" t="str">
        <f>IF('I. Sąrašas'!C19="","",'I. Sąrašas'!C19)</f>
        <v/>
      </c>
      <c r="C123" s="113" t="s">
        <v>22</v>
      </c>
      <c r="D123" s="15"/>
      <c r="E123" s="15"/>
      <c r="F123" s="15"/>
      <c r="G123" s="127">
        <f>SUMIFS('III. Išlaidos'!$N:$N,'III. Išlaidos'!$B:$B,$B$122,'III. Išlaidos'!$C:$C,C123)</f>
        <v>0</v>
      </c>
      <c r="H123" s="114">
        <f t="shared" si="56"/>
        <v>0</v>
      </c>
      <c r="I123" s="114">
        <f t="shared" ref="I123:I132" si="57">D123-H123</f>
        <v>0</v>
      </c>
      <c r="J123" s="114">
        <f t="shared" ref="J123:J132" si="58">E123-H123</f>
        <v>0</v>
      </c>
      <c r="K123" s="16"/>
      <c r="L123" s="25"/>
    </row>
    <row r="124" spans="1:13" x14ac:dyDescent="0.3">
      <c r="A124" s="208"/>
      <c r="B124" s="128"/>
      <c r="C124" s="113" t="s">
        <v>23</v>
      </c>
      <c r="D124" s="15"/>
      <c r="E124" s="15"/>
      <c r="F124" s="15"/>
      <c r="G124" s="127">
        <f>SUMIFS('III. Išlaidos'!$N:$N,'III. Išlaidos'!$B:$B,$B$122,'III. Išlaidos'!$C:$C,C124)</f>
        <v>0</v>
      </c>
      <c r="H124" s="111">
        <f t="shared" si="56"/>
        <v>0</v>
      </c>
      <c r="I124" s="119">
        <f t="shared" si="57"/>
        <v>0</v>
      </c>
      <c r="J124" s="119">
        <f t="shared" si="58"/>
        <v>0</v>
      </c>
      <c r="K124" s="16"/>
      <c r="L124" s="25"/>
    </row>
    <row r="125" spans="1:13" x14ac:dyDescent="0.3">
      <c r="A125" s="208"/>
      <c r="B125" s="128"/>
      <c r="C125" s="113" t="s">
        <v>24</v>
      </c>
      <c r="D125" s="15"/>
      <c r="E125" s="15"/>
      <c r="F125" s="15"/>
      <c r="G125" s="127">
        <f>SUMIFS('III. Išlaidos'!$N:$N,'III. Išlaidos'!$B:$B,$B$122,'III. Išlaidos'!$C:$C,C125)</f>
        <v>0</v>
      </c>
      <c r="H125" s="111">
        <f t="shared" si="56"/>
        <v>0</v>
      </c>
      <c r="I125" s="111">
        <f t="shared" si="57"/>
        <v>0</v>
      </c>
      <c r="J125" s="111">
        <f t="shared" si="58"/>
        <v>0</v>
      </c>
      <c r="K125" s="16"/>
      <c r="L125" s="25"/>
    </row>
    <row r="126" spans="1:13" x14ac:dyDescent="0.3">
      <c r="A126" s="208"/>
      <c r="B126" s="128"/>
      <c r="C126" s="113" t="s">
        <v>25</v>
      </c>
      <c r="D126" s="15"/>
      <c r="E126" s="15"/>
      <c r="F126" s="15"/>
      <c r="G126" s="127">
        <f>SUMIFS('III. Išlaidos'!$N:$N,'III. Išlaidos'!$B:$B,$B$122,'III. Išlaidos'!$C:$C,C126)</f>
        <v>0</v>
      </c>
      <c r="H126" s="111">
        <f t="shared" si="56"/>
        <v>0</v>
      </c>
      <c r="I126" s="111">
        <f t="shared" si="57"/>
        <v>0</v>
      </c>
      <c r="J126" s="111">
        <f t="shared" si="58"/>
        <v>0</v>
      </c>
      <c r="K126" s="16"/>
      <c r="L126" s="25"/>
    </row>
    <row r="127" spans="1:13" x14ac:dyDescent="0.3">
      <c r="A127" s="208"/>
      <c r="B127" s="128"/>
      <c r="C127" s="113" t="s">
        <v>26</v>
      </c>
      <c r="D127" s="15"/>
      <c r="E127" s="15"/>
      <c r="F127" s="15"/>
      <c r="G127" s="127">
        <f>SUMIFS('III. Išlaidos'!$N:$N,'III. Išlaidos'!$B:$B,$B$122,'III. Išlaidos'!$C:$C,C127)</f>
        <v>0</v>
      </c>
      <c r="H127" s="111">
        <f t="shared" si="56"/>
        <v>0</v>
      </c>
      <c r="I127" s="111">
        <f t="shared" si="57"/>
        <v>0</v>
      </c>
      <c r="J127" s="111">
        <f t="shared" si="58"/>
        <v>0</v>
      </c>
      <c r="K127" s="16"/>
      <c r="L127" s="25"/>
    </row>
    <row r="128" spans="1:13" x14ac:dyDescent="0.3">
      <c r="A128" s="208"/>
      <c r="B128" s="128"/>
      <c r="C128" s="113" t="s">
        <v>27</v>
      </c>
      <c r="D128" s="15"/>
      <c r="E128" s="15"/>
      <c r="F128" s="15"/>
      <c r="G128" s="127">
        <f>SUMIFS('III. Išlaidos'!$N:$N,'III. Išlaidos'!$B:$B,$B$122,'III. Išlaidos'!$C:$C,C128)</f>
        <v>0</v>
      </c>
      <c r="H128" s="111">
        <f t="shared" si="56"/>
        <v>0</v>
      </c>
      <c r="I128" s="111">
        <f t="shared" si="57"/>
        <v>0</v>
      </c>
      <c r="J128" s="111">
        <f t="shared" si="58"/>
        <v>0</v>
      </c>
      <c r="K128" s="16"/>
      <c r="L128" s="25"/>
    </row>
    <row r="129" spans="1:12" ht="20.399999999999999" x14ac:dyDescent="0.3">
      <c r="A129" s="208"/>
      <c r="B129" s="128"/>
      <c r="C129" s="113" t="s">
        <v>28</v>
      </c>
      <c r="D129" s="15"/>
      <c r="E129" s="15"/>
      <c r="F129" s="15"/>
      <c r="G129" s="127">
        <f>SUMIFS('III. Išlaidos'!$N:$N,'III. Išlaidos'!$B:$B,$B$122,'III. Išlaidos'!$C:$C,C129)</f>
        <v>0</v>
      </c>
      <c r="H129" s="111">
        <f t="shared" si="56"/>
        <v>0</v>
      </c>
      <c r="I129" s="111">
        <f>D129-H129</f>
        <v>0</v>
      </c>
      <c r="J129" s="111">
        <f t="shared" si="58"/>
        <v>0</v>
      </c>
      <c r="K129" s="16"/>
      <c r="L129" s="25"/>
    </row>
    <row r="130" spans="1:12" x14ac:dyDescent="0.3">
      <c r="A130" s="208"/>
      <c r="B130" s="128"/>
      <c r="C130" s="113" t="s">
        <v>29</v>
      </c>
      <c r="D130" s="15"/>
      <c r="E130" s="15"/>
      <c r="F130" s="15"/>
      <c r="G130" s="127">
        <f>SUMIFS('III. Išlaidos'!$N:$N,'III. Išlaidos'!$B:$B,$B$122,'III. Išlaidos'!$C:$C,C130)</f>
        <v>0</v>
      </c>
      <c r="H130" s="111">
        <f t="shared" si="56"/>
        <v>0</v>
      </c>
      <c r="I130" s="111">
        <f t="shared" si="57"/>
        <v>0</v>
      </c>
      <c r="J130" s="111">
        <f t="shared" si="58"/>
        <v>0</v>
      </c>
      <c r="K130" s="16"/>
      <c r="L130" s="25"/>
    </row>
    <row r="131" spans="1:12" x14ac:dyDescent="0.3">
      <c r="A131" s="208"/>
      <c r="B131" s="128"/>
      <c r="C131" s="113" t="s">
        <v>30</v>
      </c>
      <c r="D131" s="15"/>
      <c r="E131" s="15"/>
      <c r="F131" s="15"/>
      <c r="G131" s="127">
        <f>SUMIFS('III. Išlaidos'!$N:$N,'III. Išlaidos'!$B:$B,$B$122,'III. Išlaidos'!$C:$C,C131)</f>
        <v>0</v>
      </c>
      <c r="H131" s="114">
        <f t="shared" si="56"/>
        <v>0</v>
      </c>
      <c r="I131" s="120">
        <f t="shared" si="57"/>
        <v>0</v>
      </c>
      <c r="J131" s="120">
        <f t="shared" si="58"/>
        <v>0</v>
      </c>
      <c r="K131" s="16"/>
      <c r="L131" s="25"/>
    </row>
    <row r="132" spans="1:12" x14ac:dyDescent="0.3">
      <c r="A132" s="208"/>
      <c r="B132" s="128"/>
      <c r="C132" s="113" t="s">
        <v>31</v>
      </c>
      <c r="D132" s="15"/>
      <c r="E132" s="15"/>
      <c r="F132" s="15"/>
      <c r="G132" s="127">
        <f>SUMIFS('III. Išlaidos'!$N:$N,'III. Išlaidos'!$B:$B,$B$122,'III. Išlaidos'!$C:$C,C132)</f>
        <v>0</v>
      </c>
      <c r="H132" s="114">
        <f t="shared" si="56"/>
        <v>0</v>
      </c>
      <c r="I132" s="114">
        <f t="shared" si="57"/>
        <v>0</v>
      </c>
      <c r="J132" s="114">
        <f t="shared" si="58"/>
        <v>0</v>
      </c>
      <c r="K132" s="16"/>
      <c r="L132" s="25"/>
    </row>
    <row r="133" spans="1:12" ht="19.5" customHeight="1" x14ac:dyDescent="0.3">
      <c r="A133" s="205" t="s">
        <v>162</v>
      </c>
      <c r="B133" s="206"/>
      <c r="C133" s="207"/>
      <c r="D133" s="116">
        <f>SUM(D122:D132)</f>
        <v>0</v>
      </c>
      <c r="E133" s="116">
        <f>SUM(E122:E132)</f>
        <v>0</v>
      </c>
      <c r="F133" s="116">
        <f>SUM(F122:F132)</f>
        <v>0</v>
      </c>
      <c r="G133" s="116">
        <f>SUM(G122:G132)</f>
        <v>0</v>
      </c>
      <c r="H133" s="116">
        <f t="shared" ref="H133" si="59">SUM(H122:H132)</f>
        <v>0</v>
      </c>
      <c r="I133" s="116">
        <f t="shared" ref="I133" si="60">SUM(I122:I132)</f>
        <v>0</v>
      </c>
      <c r="J133" s="116">
        <f t="shared" ref="J133" si="61">SUM(J122:J132)</f>
        <v>0</v>
      </c>
      <c r="K133" s="117"/>
      <c r="L133" s="117"/>
    </row>
    <row r="134" spans="1:12" x14ac:dyDescent="0.3">
      <c r="A134" s="208">
        <v>2</v>
      </c>
      <c r="B134" s="126" t="str">
        <f>IF('I. Sąrašas'!B20="","",'I. Sąrašas'!B20)</f>
        <v/>
      </c>
      <c r="C134" s="110" t="s">
        <v>20</v>
      </c>
      <c r="D134" s="15"/>
      <c r="E134" s="15"/>
      <c r="F134" s="15"/>
      <c r="G134" s="114">
        <f>SUMIFS('III. Išlaidos'!$N:$N,'III. Išlaidos'!$B:$B,$B$134,'III. Išlaidos'!$C:$C,C134)</f>
        <v>0</v>
      </c>
      <c r="H134" s="111">
        <f t="shared" ref="H134:H144" si="62">F134+G134</f>
        <v>0</v>
      </c>
      <c r="I134" s="111">
        <f>D134-H134</f>
        <v>0</v>
      </c>
      <c r="J134" s="111">
        <f>E134-H134</f>
        <v>0</v>
      </c>
      <c r="K134" s="16"/>
      <c r="L134" s="25"/>
    </row>
    <row r="135" spans="1:12" x14ac:dyDescent="0.3">
      <c r="A135" s="208"/>
      <c r="B135" s="128" t="str">
        <f>IF('I. Sąrašas'!C20="","",'I. Sąrašas'!C20)</f>
        <v/>
      </c>
      <c r="C135" s="113" t="s">
        <v>22</v>
      </c>
      <c r="D135" s="15"/>
      <c r="E135" s="15"/>
      <c r="F135" s="15"/>
      <c r="G135" s="114">
        <f>SUMIFS('III. Išlaidos'!$N:$N,'III. Išlaidos'!$B:$B,$B$134,'III. Išlaidos'!$C:$C,C135)</f>
        <v>0</v>
      </c>
      <c r="H135" s="111">
        <f t="shared" si="62"/>
        <v>0</v>
      </c>
      <c r="I135" s="119">
        <f t="shared" ref="I135:I144" si="63">D135-H135</f>
        <v>0</v>
      </c>
      <c r="J135" s="119">
        <f t="shared" ref="J135:J144" si="64">E135-H135</f>
        <v>0</v>
      </c>
      <c r="K135" s="16"/>
      <c r="L135" s="25"/>
    </row>
    <row r="136" spans="1:12" x14ac:dyDescent="0.3">
      <c r="A136" s="208"/>
      <c r="B136" s="128"/>
      <c r="C136" s="113" t="s">
        <v>23</v>
      </c>
      <c r="D136" s="15"/>
      <c r="E136" s="15"/>
      <c r="F136" s="15"/>
      <c r="G136" s="114">
        <f>SUMIFS('III. Išlaidos'!$N:$N,'III. Išlaidos'!$B:$B,$B$134,'III. Išlaidos'!$C:$C,C136)</f>
        <v>0</v>
      </c>
      <c r="H136" s="111">
        <f t="shared" si="62"/>
        <v>0</v>
      </c>
      <c r="I136" s="119">
        <f t="shared" si="63"/>
        <v>0</v>
      </c>
      <c r="J136" s="119">
        <f t="shared" si="64"/>
        <v>0</v>
      </c>
      <c r="K136" s="16"/>
      <c r="L136" s="25"/>
    </row>
    <row r="137" spans="1:12" x14ac:dyDescent="0.3">
      <c r="A137" s="208"/>
      <c r="B137" s="128"/>
      <c r="C137" s="113" t="s">
        <v>24</v>
      </c>
      <c r="D137" s="15"/>
      <c r="E137" s="15"/>
      <c r="F137" s="15"/>
      <c r="G137" s="114">
        <f>SUMIFS('III. Išlaidos'!$N:$N,'III. Išlaidos'!$B:$B,$B$134,'III. Išlaidos'!$C:$C,C137)</f>
        <v>0</v>
      </c>
      <c r="H137" s="111">
        <f t="shared" si="62"/>
        <v>0</v>
      </c>
      <c r="I137" s="111">
        <f t="shared" si="63"/>
        <v>0</v>
      </c>
      <c r="J137" s="111">
        <f t="shared" si="64"/>
        <v>0</v>
      </c>
      <c r="K137" s="16"/>
      <c r="L137" s="25"/>
    </row>
    <row r="138" spans="1:12" x14ac:dyDescent="0.3">
      <c r="A138" s="208"/>
      <c r="B138" s="128"/>
      <c r="C138" s="113" t="s">
        <v>25</v>
      </c>
      <c r="D138" s="15"/>
      <c r="E138" s="15"/>
      <c r="F138" s="15"/>
      <c r="G138" s="114">
        <f>SUMIFS('III. Išlaidos'!$N:$N,'III. Išlaidos'!$B:$B,$B$134,'III. Išlaidos'!$C:$C,C138)</f>
        <v>0</v>
      </c>
      <c r="H138" s="111">
        <f t="shared" si="62"/>
        <v>0</v>
      </c>
      <c r="I138" s="111">
        <f t="shared" si="63"/>
        <v>0</v>
      </c>
      <c r="J138" s="111">
        <f t="shared" si="64"/>
        <v>0</v>
      </c>
      <c r="K138" s="16"/>
      <c r="L138" s="25"/>
    </row>
    <row r="139" spans="1:12" x14ac:dyDescent="0.3">
      <c r="A139" s="208"/>
      <c r="B139" s="128"/>
      <c r="C139" s="113" t="s">
        <v>26</v>
      </c>
      <c r="D139" s="15"/>
      <c r="E139" s="15"/>
      <c r="F139" s="15"/>
      <c r="G139" s="114">
        <f>SUMIFS('III. Išlaidos'!$N:$N,'III. Išlaidos'!$B:$B,$B$134,'III. Išlaidos'!$C:$C,C139)</f>
        <v>0</v>
      </c>
      <c r="H139" s="111">
        <f t="shared" si="62"/>
        <v>0</v>
      </c>
      <c r="I139" s="111">
        <f t="shared" si="63"/>
        <v>0</v>
      </c>
      <c r="J139" s="111">
        <f t="shared" si="64"/>
        <v>0</v>
      </c>
      <c r="K139" s="16"/>
      <c r="L139" s="25"/>
    </row>
    <row r="140" spans="1:12" x14ac:dyDescent="0.3">
      <c r="A140" s="208"/>
      <c r="B140" s="128"/>
      <c r="C140" s="113" t="s">
        <v>27</v>
      </c>
      <c r="D140" s="15"/>
      <c r="E140" s="15"/>
      <c r="F140" s="15"/>
      <c r="G140" s="114">
        <f>SUMIFS('III. Išlaidos'!$N:$N,'III. Išlaidos'!$B:$B,$B$134,'III. Išlaidos'!$C:$C,C140)</f>
        <v>0</v>
      </c>
      <c r="H140" s="111">
        <f t="shared" si="62"/>
        <v>0</v>
      </c>
      <c r="I140" s="111">
        <f t="shared" si="63"/>
        <v>0</v>
      </c>
      <c r="J140" s="111">
        <f t="shared" si="64"/>
        <v>0</v>
      </c>
      <c r="K140" s="16"/>
      <c r="L140" s="25"/>
    </row>
    <row r="141" spans="1:12" ht="20.399999999999999" x14ac:dyDescent="0.3">
      <c r="A141" s="208"/>
      <c r="B141" s="128"/>
      <c r="C141" s="113" t="s">
        <v>28</v>
      </c>
      <c r="D141" s="15"/>
      <c r="E141" s="15"/>
      <c r="F141" s="15"/>
      <c r="G141" s="114">
        <f>SUMIFS('III. Išlaidos'!$N:$N,'III. Išlaidos'!$B:$B,$B$134,'III. Išlaidos'!$C:$C,C141)</f>
        <v>0</v>
      </c>
      <c r="H141" s="111">
        <f t="shared" si="62"/>
        <v>0</v>
      </c>
      <c r="I141" s="111">
        <f>D141-H141</f>
        <v>0</v>
      </c>
      <c r="J141" s="111">
        <f t="shared" si="64"/>
        <v>0</v>
      </c>
      <c r="K141" s="16"/>
      <c r="L141" s="25"/>
    </row>
    <row r="142" spans="1:12" x14ac:dyDescent="0.3">
      <c r="A142" s="208"/>
      <c r="B142" s="128"/>
      <c r="C142" s="113" t="s">
        <v>29</v>
      </c>
      <c r="D142" s="15"/>
      <c r="E142" s="15"/>
      <c r="F142" s="15"/>
      <c r="G142" s="114">
        <f>SUMIFS('III. Išlaidos'!$N:$N,'III. Išlaidos'!$B:$B,$B$134,'III. Išlaidos'!$C:$C,C142)</f>
        <v>0</v>
      </c>
      <c r="H142" s="111">
        <f t="shared" si="62"/>
        <v>0</v>
      </c>
      <c r="I142" s="111">
        <f t="shared" si="63"/>
        <v>0</v>
      </c>
      <c r="J142" s="111">
        <f t="shared" si="64"/>
        <v>0</v>
      </c>
      <c r="K142" s="16"/>
      <c r="L142" s="25"/>
    </row>
    <row r="143" spans="1:12" x14ac:dyDescent="0.3">
      <c r="A143" s="208"/>
      <c r="B143" s="128"/>
      <c r="C143" s="113" t="s">
        <v>30</v>
      </c>
      <c r="D143" s="15"/>
      <c r="E143" s="15"/>
      <c r="F143" s="15"/>
      <c r="G143" s="114">
        <f>SUMIFS('III. Išlaidos'!$N:$N,'III. Išlaidos'!$B:$B,$B$134,'III. Išlaidos'!$C:$C,C143)</f>
        <v>0</v>
      </c>
      <c r="H143" s="111">
        <f t="shared" si="62"/>
        <v>0</v>
      </c>
      <c r="I143" s="111">
        <f t="shared" si="63"/>
        <v>0</v>
      </c>
      <c r="J143" s="111">
        <f t="shared" si="64"/>
        <v>0</v>
      </c>
      <c r="K143" s="16"/>
      <c r="L143" s="25"/>
    </row>
    <row r="144" spans="1:12" x14ac:dyDescent="0.3">
      <c r="A144" s="208"/>
      <c r="B144" s="128"/>
      <c r="C144" s="113" t="s">
        <v>31</v>
      </c>
      <c r="D144" s="15"/>
      <c r="E144" s="15"/>
      <c r="F144" s="15"/>
      <c r="G144" s="114">
        <f>SUMIFS('III. Išlaidos'!$N:$N,'III. Išlaidos'!$B:$B,$B$134,'III. Išlaidos'!$C:$C,C144)</f>
        <v>0</v>
      </c>
      <c r="H144" s="111">
        <f t="shared" si="62"/>
        <v>0</v>
      </c>
      <c r="I144" s="119">
        <f t="shared" si="63"/>
        <v>0</v>
      </c>
      <c r="J144" s="119">
        <f t="shared" si="64"/>
        <v>0</v>
      </c>
      <c r="K144" s="16"/>
      <c r="L144" s="25"/>
    </row>
    <row r="145" spans="1:12" ht="19.5" customHeight="1" x14ac:dyDescent="0.3">
      <c r="A145" s="205" t="s">
        <v>163</v>
      </c>
      <c r="B145" s="206"/>
      <c r="C145" s="207"/>
      <c r="D145" s="116">
        <f t="shared" ref="D145:F145" si="65">SUM(D134:D144)</f>
        <v>0</v>
      </c>
      <c r="E145" s="116">
        <f t="shared" si="65"/>
        <v>0</v>
      </c>
      <c r="F145" s="116">
        <f t="shared" si="65"/>
        <v>0</v>
      </c>
      <c r="G145" s="116">
        <f>SUM(G134:G144)</f>
        <v>0</v>
      </c>
      <c r="H145" s="116">
        <f t="shared" ref="H145" si="66">SUM(H134:H144)</f>
        <v>0</v>
      </c>
      <c r="I145" s="116">
        <f t="shared" ref="I145" si="67">SUM(I134:I144)</f>
        <v>0</v>
      </c>
      <c r="J145" s="116">
        <f t="shared" ref="J145" si="68">SUM(J134:J144)</f>
        <v>0</v>
      </c>
      <c r="K145" s="117"/>
      <c r="L145" s="117"/>
    </row>
    <row r="146" spans="1:12" x14ac:dyDescent="0.3">
      <c r="A146" s="208">
        <v>3</v>
      </c>
      <c r="B146" s="126" t="str">
        <f>IF('I. Sąrašas'!B21="","",'I. Sąrašas'!B21)</f>
        <v/>
      </c>
      <c r="C146" s="110" t="s">
        <v>20</v>
      </c>
      <c r="D146" s="145"/>
      <c r="E146" s="145"/>
      <c r="F146" s="149"/>
      <c r="G146" s="114">
        <f>SUMIFS('III. Išlaidos'!$N:$N,'III. Išlaidos'!$B:$B,$B$146,'III. Išlaidos'!$C:$C,C146)</f>
        <v>0</v>
      </c>
      <c r="H146" s="111">
        <f t="shared" ref="H146:H156" si="69">F146+G146</f>
        <v>0</v>
      </c>
      <c r="I146" s="111">
        <f>D146-H146</f>
        <v>0</v>
      </c>
      <c r="J146" s="111">
        <f>E146-H146</f>
        <v>0</v>
      </c>
      <c r="K146" s="16"/>
      <c r="L146" s="25"/>
    </row>
    <row r="147" spans="1:12" x14ac:dyDescent="0.3">
      <c r="A147" s="208"/>
      <c r="B147" s="128" t="str">
        <f>IF('I. Sąrašas'!C21="","",'I. Sąrašas'!C21)</f>
        <v/>
      </c>
      <c r="C147" s="113" t="s">
        <v>22</v>
      </c>
      <c r="D147" s="147"/>
      <c r="E147" s="147"/>
      <c r="F147" s="147"/>
      <c r="G147" s="114">
        <f>SUMIFS('III. Išlaidos'!$N:$N,'III. Išlaidos'!$B:$B,$B$146,'III. Išlaidos'!$C:$C,C147)</f>
        <v>0</v>
      </c>
      <c r="H147" s="111">
        <f t="shared" si="69"/>
        <v>0</v>
      </c>
      <c r="I147" s="119">
        <f t="shared" ref="I147:I156" si="70">D147-H147</f>
        <v>0</v>
      </c>
      <c r="J147" s="119">
        <f t="shared" ref="J147:J156" si="71">E147-H147</f>
        <v>0</v>
      </c>
      <c r="K147" s="16"/>
      <c r="L147" s="25"/>
    </row>
    <row r="148" spans="1:12" x14ac:dyDescent="0.3">
      <c r="A148" s="208"/>
      <c r="B148" s="128"/>
      <c r="C148" s="113" t="s">
        <v>23</v>
      </c>
      <c r="D148" s="147"/>
      <c r="E148" s="147"/>
      <c r="F148" s="147"/>
      <c r="G148" s="114">
        <f>SUMIFS('III. Išlaidos'!$N:$N,'III. Išlaidos'!$B:$B,$B$146,'III. Išlaidos'!$C:$C,C148)</f>
        <v>0</v>
      </c>
      <c r="H148" s="111">
        <f t="shared" si="69"/>
        <v>0</v>
      </c>
      <c r="I148" s="119">
        <f t="shared" si="70"/>
        <v>0</v>
      </c>
      <c r="J148" s="119">
        <f t="shared" si="71"/>
        <v>0</v>
      </c>
      <c r="K148" s="16"/>
      <c r="L148" s="25"/>
    </row>
    <row r="149" spans="1:12" x14ac:dyDescent="0.3">
      <c r="A149" s="208"/>
      <c r="B149" s="128"/>
      <c r="C149" s="113" t="s">
        <v>24</v>
      </c>
      <c r="D149" s="147"/>
      <c r="E149" s="147"/>
      <c r="F149" s="147"/>
      <c r="G149" s="114">
        <f>SUMIFS('III. Išlaidos'!$N:$N,'III. Išlaidos'!$B:$B,$B$146,'III. Išlaidos'!$C:$C,C149)</f>
        <v>0</v>
      </c>
      <c r="H149" s="111">
        <f t="shared" si="69"/>
        <v>0</v>
      </c>
      <c r="I149" s="111">
        <f t="shared" si="70"/>
        <v>0</v>
      </c>
      <c r="J149" s="111">
        <f t="shared" si="71"/>
        <v>0</v>
      </c>
      <c r="K149" s="16"/>
      <c r="L149" s="25"/>
    </row>
    <row r="150" spans="1:12" x14ac:dyDescent="0.3">
      <c r="A150" s="208"/>
      <c r="B150" s="128"/>
      <c r="C150" s="113" t="s">
        <v>25</v>
      </c>
      <c r="D150" s="147"/>
      <c r="E150" s="147"/>
      <c r="F150" s="147"/>
      <c r="G150" s="114">
        <f>SUMIFS('III. Išlaidos'!$N:$N,'III. Išlaidos'!$B:$B,$B$146,'III. Išlaidos'!$C:$C,C150)</f>
        <v>0</v>
      </c>
      <c r="H150" s="111">
        <f t="shared" si="69"/>
        <v>0</v>
      </c>
      <c r="I150" s="111">
        <f t="shared" si="70"/>
        <v>0</v>
      </c>
      <c r="J150" s="111">
        <f t="shared" si="71"/>
        <v>0</v>
      </c>
      <c r="K150" s="16"/>
      <c r="L150" s="25"/>
    </row>
    <row r="151" spans="1:12" x14ac:dyDescent="0.3">
      <c r="A151" s="208"/>
      <c r="B151" s="128"/>
      <c r="C151" s="113" t="s">
        <v>26</v>
      </c>
      <c r="D151" s="147"/>
      <c r="E151" s="147"/>
      <c r="F151" s="147"/>
      <c r="G151" s="114">
        <f>SUMIFS('III. Išlaidos'!$N:$N,'III. Išlaidos'!$B:$B,$B$146,'III. Išlaidos'!$C:$C,C151)</f>
        <v>0</v>
      </c>
      <c r="H151" s="111">
        <f t="shared" si="69"/>
        <v>0</v>
      </c>
      <c r="I151" s="111">
        <f t="shared" si="70"/>
        <v>0</v>
      </c>
      <c r="J151" s="111">
        <f t="shared" si="71"/>
        <v>0</v>
      </c>
      <c r="K151" s="16"/>
      <c r="L151" s="25"/>
    </row>
    <row r="152" spans="1:12" x14ac:dyDescent="0.3">
      <c r="A152" s="208"/>
      <c r="B152" s="128"/>
      <c r="C152" s="113" t="s">
        <v>27</v>
      </c>
      <c r="D152" s="147"/>
      <c r="E152" s="147"/>
      <c r="F152" s="147"/>
      <c r="G152" s="114">
        <f>SUMIFS('III. Išlaidos'!$N:$N,'III. Išlaidos'!$B:$B,$B$146,'III. Išlaidos'!$C:$C,C152)</f>
        <v>0</v>
      </c>
      <c r="H152" s="111">
        <f t="shared" si="69"/>
        <v>0</v>
      </c>
      <c r="I152" s="111">
        <f t="shared" si="70"/>
        <v>0</v>
      </c>
      <c r="J152" s="111">
        <f t="shared" si="71"/>
        <v>0</v>
      </c>
      <c r="K152" s="16"/>
      <c r="L152" s="25"/>
    </row>
    <row r="153" spans="1:12" ht="20.399999999999999" x14ac:dyDescent="0.3">
      <c r="A153" s="208"/>
      <c r="B153" s="128"/>
      <c r="C153" s="113" t="s">
        <v>28</v>
      </c>
      <c r="D153" s="147"/>
      <c r="E153" s="147"/>
      <c r="F153" s="147"/>
      <c r="G153" s="114">
        <f>SUMIFS('III. Išlaidos'!$N:$N,'III. Išlaidos'!$B:$B,$B$146,'III. Išlaidos'!$C:$C,C153)</f>
        <v>0</v>
      </c>
      <c r="H153" s="111">
        <f t="shared" si="69"/>
        <v>0</v>
      </c>
      <c r="I153" s="111">
        <f>D153-H153</f>
        <v>0</v>
      </c>
      <c r="J153" s="111">
        <f t="shared" si="71"/>
        <v>0</v>
      </c>
      <c r="K153" s="16"/>
      <c r="L153" s="25"/>
    </row>
    <row r="154" spans="1:12" x14ac:dyDescent="0.3">
      <c r="A154" s="208"/>
      <c r="B154" s="128"/>
      <c r="C154" s="113" t="s">
        <v>29</v>
      </c>
      <c r="D154" s="147"/>
      <c r="E154" s="147"/>
      <c r="F154" s="147"/>
      <c r="G154" s="114">
        <f>SUMIFS('III. Išlaidos'!$N:$N,'III. Išlaidos'!$B:$B,$B$146,'III. Išlaidos'!$C:$C,C154)</f>
        <v>0</v>
      </c>
      <c r="H154" s="111">
        <f t="shared" si="69"/>
        <v>0</v>
      </c>
      <c r="I154" s="111">
        <f t="shared" si="70"/>
        <v>0</v>
      </c>
      <c r="J154" s="111">
        <f t="shared" si="71"/>
        <v>0</v>
      </c>
      <c r="K154" s="16"/>
      <c r="L154" s="25"/>
    </row>
    <row r="155" spans="1:12" x14ac:dyDescent="0.3">
      <c r="A155" s="208"/>
      <c r="B155" s="128"/>
      <c r="C155" s="113" t="s">
        <v>30</v>
      </c>
      <c r="D155" s="147"/>
      <c r="E155" s="147"/>
      <c r="F155" s="147"/>
      <c r="G155" s="114">
        <f>SUMIFS('III. Išlaidos'!$N:$N,'III. Išlaidos'!$B:$B,$B$146,'III. Išlaidos'!$C:$C,C155)</f>
        <v>0</v>
      </c>
      <c r="H155" s="111">
        <f t="shared" si="69"/>
        <v>0</v>
      </c>
      <c r="I155" s="111">
        <f t="shared" si="70"/>
        <v>0</v>
      </c>
      <c r="J155" s="111">
        <f t="shared" si="71"/>
        <v>0</v>
      </c>
      <c r="K155" s="16"/>
      <c r="L155" s="25"/>
    </row>
    <row r="156" spans="1:12" x14ac:dyDescent="0.3">
      <c r="A156" s="208"/>
      <c r="B156" s="128"/>
      <c r="C156" s="113" t="s">
        <v>31</v>
      </c>
      <c r="D156" s="147"/>
      <c r="E156" s="147"/>
      <c r="F156" s="147"/>
      <c r="G156" s="114">
        <f>SUMIFS('III. Išlaidos'!$N:$N,'III. Išlaidos'!$B:$B,$B$146,'III. Išlaidos'!$C:$C,C156)</f>
        <v>0</v>
      </c>
      <c r="H156" s="111">
        <f t="shared" si="69"/>
        <v>0</v>
      </c>
      <c r="I156" s="119">
        <f t="shared" si="70"/>
        <v>0</v>
      </c>
      <c r="J156" s="119">
        <f t="shared" si="71"/>
        <v>0</v>
      </c>
      <c r="K156" s="16"/>
      <c r="L156" s="25"/>
    </row>
    <row r="157" spans="1:12" ht="19.5" customHeight="1" x14ac:dyDescent="0.3">
      <c r="A157" s="205" t="s">
        <v>164</v>
      </c>
      <c r="B157" s="206"/>
      <c r="C157" s="207"/>
      <c r="D157" s="116">
        <f>SUM(D146:D156)</f>
        <v>0</v>
      </c>
      <c r="E157" s="116">
        <f>SUM(E146:E156)</f>
        <v>0</v>
      </c>
      <c r="F157" s="116">
        <f>SUM(F146:F156)</f>
        <v>0</v>
      </c>
      <c r="G157" s="116">
        <f>SUM(G146:G156)</f>
        <v>0</v>
      </c>
      <c r="H157" s="116">
        <f t="shared" ref="H157" si="72">SUM(H146:H156)</f>
        <v>0</v>
      </c>
      <c r="I157" s="116">
        <f t="shared" ref="I157" si="73">SUM(I146:I156)</f>
        <v>0</v>
      </c>
      <c r="J157" s="116">
        <f t="shared" ref="J157" si="74">SUM(J146:J156)</f>
        <v>0</v>
      </c>
      <c r="K157" s="117"/>
      <c r="L157" s="117"/>
    </row>
    <row r="158" spans="1:12" x14ac:dyDescent="0.3">
      <c r="A158" s="208">
        <v>4</v>
      </c>
      <c r="B158" s="126" t="str">
        <f>IF('I. Sąrašas'!B22="","",'I. Sąrašas'!B22)</f>
        <v/>
      </c>
      <c r="C158" s="110" t="s">
        <v>20</v>
      </c>
      <c r="D158" s="145"/>
      <c r="E158" s="145"/>
      <c r="F158" s="149"/>
      <c r="G158" s="114">
        <f>SUMIFS('III. Išlaidos'!$N:$N,'III. Išlaidos'!$B:$B,$B$158,'III. Išlaidos'!$C:$C,C158)</f>
        <v>0</v>
      </c>
      <c r="H158" s="111">
        <f t="shared" ref="H158:H168" si="75">F158+G158</f>
        <v>0</v>
      </c>
      <c r="I158" s="111">
        <f t="shared" ref="I158:I168" si="76">D158-H158</f>
        <v>0</v>
      </c>
      <c r="J158" s="111">
        <f t="shared" ref="J158:J168" si="77">E158-H158</f>
        <v>0</v>
      </c>
      <c r="K158" s="16"/>
      <c r="L158" s="25"/>
    </row>
    <row r="159" spans="1:12" x14ac:dyDescent="0.3">
      <c r="A159" s="208"/>
      <c r="B159" s="128" t="str">
        <f>IF('I. Sąrašas'!C22="","",'I. Sąrašas'!C22)</f>
        <v/>
      </c>
      <c r="C159" s="113" t="s">
        <v>22</v>
      </c>
      <c r="D159" s="147"/>
      <c r="E159" s="147"/>
      <c r="F159" s="147"/>
      <c r="G159" s="114">
        <f>SUMIFS('III. Išlaidos'!$N:$N,'III. Išlaidos'!$B:$B,$B$158,'III. Išlaidos'!$C:$C,C159)</f>
        <v>0</v>
      </c>
      <c r="H159" s="111">
        <f t="shared" si="75"/>
        <v>0</v>
      </c>
      <c r="I159" s="111">
        <f t="shared" si="76"/>
        <v>0</v>
      </c>
      <c r="J159" s="111">
        <f t="shared" si="77"/>
        <v>0</v>
      </c>
      <c r="K159" s="16"/>
      <c r="L159" s="25"/>
    </row>
    <row r="160" spans="1:12" x14ac:dyDescent="0.3">
      <c r="A160" s="208"/>
      <c r="B160" s="128"/>
      <c r="C160" s="113" t="s">
        <v>23</v>
      </c>
      <c r="D160" s="147"/>
      <c r="E160" s="147"/>
      <c r="F160" s="147"/>
      <c r="G160" s="114">
        <f>SUMIFS('III. Išlaidos'!$N:$N,'III. Išlaidos'!$B:$B,$B$158,'III. Išlaidos'!$C:$C,C160)</f>
        <v>0</v>
      </c>
      <c r="H160" s="111">
        <f t="shared" si="75"/>
        <v>0</v>
      </c>
      <c r="I160" s="111">
        <f t="shared" si="76"/>
        <v>0</v>
      </c>
      <c r="J160" s="111">
        <f t="shared" si="77"/>
        <v>0</v>
      </c>
      <c r="K160" s="16"/>
      <c r="L160" s="25"/>
    </row>
    <row r="161" spans="1:12" x14ac:dyDescent="0.3">
      <c r="A161" s="208"/>
      <c r="B161" s="128"/>
      <c r="C161" s="113" t="s">
        <v>24</v>
      </c>
      <c r="D161" s="147"/>
      <c r="E161" s="147"/>
      <c r="F161" s="147"/>
      <c r="G161" s="114">
        <f>SUMIFS('III. Išlaidos'!$N:$N,'III. Išlaidos'!$B:$B,$B$158,'III. Išlaidos'!$C:$C,C161)</f>
        <v>0</v>
      </c>
      <c r="H161" s="111">
        <f t="shared" si="75"/>
        <v>0</v>
      </c>
      <c r="I161" s="111">
        <f t="shared" si="76"/>
        <v>0</v>
      </c>
      <c r="J161" s="111">
        <f t="shared" si="77"/>
        <v>0</v>
      </c>
      <c r="K161" s="16"/>
      <c r="L161" s="25"/>
    </row>
    <row r="162" spans="1:12" x14ac:dyDescent="0.3">
      <c r="A162" s="208"/>
      <c r="B162" s="128"/>
      <c r="C162" s="113" t="s">
        <v>25</v>
      </c>
      <c r="D162" s="147"/>
      <c r="E162" s="147"/>
      <c r="F162" s="147"/>
      <c r="G162" s="114">
        <f>SUMIFS('III. Išlaidos'!$N:$N,'III. Išlaidos'!$B:$B,$B$158,'III. Išlaidos'!$C:$C,C162)</f>
        <v>0</v>
      </c>
      <c r="H162" s="111">
        <f t="shared" si="75"/>
        <v>0</v>
      </c>
      <c r="I162" s="111">
        <f t="shared" si="76"/>
        <v>0</v>
      </c>
      <c r="J162" s="111">
        <f t="shared" si="77"/>
        <v>0</v>
      </c>
      <c r="K162" s="16"/>
      <c r="L162" s="25"/>
    </row>
    <row r="163" spans="1:12" x14ac:dyDescent="0.3">
      <c r="A163" s="208"/>
      <c r="B163" s="128"/>
      <c r="C163" s="113" t="s">
        <v>26</v>
      </c>
      <c r="D163" s="147"/>
      <c r="E163" s="147"/>
      <c r="F163" s="147"/>
      <c r="G163" s="114">
        <f>SUMIFS('III. Išlaidos'!$N:$N,'III. Išlaidos'!$B:$B,$B$158,'III. Išlaidos'!$C:$C,C163)</f>
        <v>0</v>
      </c>
      <c r="H163" s="111">
        <f t="shared" si="75"/>
        <v>0</v>
      </c>
      <c r="I163" s="111">
        <f t="shared" si="76"/>
        <v>0</v>
      </c>
      <c r="J163" s="111">
        <f t="shared" si="77"/>
        <v>0</v>
      </c>
      <c r="K163" s="16"/>
      <c r="L163" s="25"/>
    </row>
    <row r="164" spans="1:12" x14ac:dyDescent="0.3">
      <c r="A164" s="208"/>
      <c r="B164" s="128"/>
      <c r="C164" s="113" t="s">
        <v>27</v>
      </c>
      <c r="D164" s="147"/>
      <c r="E164" s="147"/>
      <c r="F164" s="147"/>
      <c r="G164" s="114">
        <f>SUMIFS('III. Išlaidos'!$N:$N,'III. Išlaidos'!$B:$B,$B$158,'III. Išlaidos'!$C:$C,C164)</f>
        <v>0</v>
      </c>
      <c r="H164" s="111">
        <f t="shared" si="75"/>
        <v>0</v>
      </c>
      <c r="I164" s="111">
        <f t="shared" si="76"/>
        <v>0</v>
      </c>
      <c r="J164" s="111">
        <f t="shared" si="77"/>
        <v>0</v>
      </c>
      <c r="K164" s="16"/>
      <c r="L164" s="25"/>
    </row>
    <row r="165" spans="1:12" ht="20.399999999999999" x14ac:dyDescent="0.3">
      <c r="A165" s="208"/>
      <c r="B165" s="128"/>
      <c r="C165" s="113" t="s">
        <v>28</v>
      </c>
      <c r="D165" s="147"/>
      <c r="E165" s="147"/>
      <c r="F165" s="147"/>
      <c r="G165" s="114">
        <f>SUMIFS('III. Išlaidos'!$N:$N,'III. Išlaidos'!$B:$B,$B$158,'III. Išlaidos'!$C:$C,C165)</f>
        <v>0</v>
      </c>
      <c r="H165" s="111">
        <f t="shared" si="75"/>
        <v>0</v>
      </c>
      <c r="I165" s="111">
        <f t="shared" si="76"/>
        <v>0</v>
      </c>
      <c r="J165" s="111">
        <f t="shared" si="77"/>
        <v>0</v>
      </c>
      <c r="K165" s="16"/>
      <c r="L165" s="25"/>
    </row>
    <row r="166" spans="1:12" x14ac:dyDescent="0.3">
      <c r="A166" s="208"/>
      <c r="B166" s="128"/>
      <c r="C166" s="113" t="s">
        <v>29</v>
      </c>
      <c r="D166" s="147"/>
      <c r="E166" s="147"/>
      <c r="F166" s="147"/>
      <c r="G166" s="114">
        <f>SUMIFS('III. Išlaidos'!$N:$N,'III. Išlaidos'!$B:$B,$B$158,'III. Išlaidos'!$C:$C,C166)</f>
        <v>0</v>
      </c>
      <c r="H166" s="111">
        <f t="shared" si="75"/>
        <v>0</v>
      </c>
      <c r="I166" s="111">
        <f t="shared" si="76"/>
        <v>0</v>
      </c>
      <c r="J166" s="111">
        <f t="shared" si="77"/>
        <v>0</v>
      </c>
      <c r="K166" s="16"/>
      <c r="L166" s="25"/>
    </row>
    <row r="167" spans="1:12" x14ac:dyDescent="0.3">
      <c r="A167" s="208"/>
      <c r="B167" s="128"/>
      <c r="C167" s="113" t="s">
        <v>30</v>
      </c>
      <c r="D167" s="147"/>
      <c r="E167" s="147"/>
      <c r="F167" s="147"/>
      <c r="G167" s="114">
        <f>SUMIFS('III. Išlaidos'!$N:$N,'III. Išlaidos'!$B:$B,$B$158,'III. Išlaidos'!$C:$C,C167)</f>
        <v>0</v>
      </c>
      <c r="H167" s="111">
        <f t="shared" si="75"/>
        <v>0</v>
      </c>
      <c r="I167" s="111">
        <f t="shared" si="76"/>
        <v>0</v>
      </c>
      <c r="J167" s="111">
        <f t="shared" si="77"/>
        <v>0</v>
      </c>
      <c r="K167" s="16"/>
      <c r="L167" s="25"/>
    </row>
    <row r="168" spans="1:12" x14ac:dyDescent="0.3">
      <c r="A168" s="208"/>
      <c r="B168" s="128"/>
      <c r="C168" s="113" t="s">
        <v>31</v>
      </c>
      <c r="D168" s="147"/>
      <c r="E168" s="147"/>
      <c r="F168" s="147"/>
      <c r="G168" s="114">
        <f>SUMIFS('III. Išlaidos'!$N:$N,'III. Išlaidos'!$B:$B,$B$158,'III. Išlaidos'!$C:$C,C168)</f>
        <v>0</v>
      </c>
      <c r="H168" s="111">
        <f t="shared" si="75"/>
        <v>0</v>
      </c>
      <c r="I168" s="111">
        <f t="shared" si="76"/>
        <v>0</v>
      </c>
      <c r="J168" s="111">
        <f t="shared" si="77"/>
        <v>0</v>
      </c>
      <c r="K168" s="16"/>
      <c r="L168" s="25"/>
    </row>
    <row r="169" spans="1:12" ht="19.5" customHeight="1" x14ac:dyDescent="0.3">
      <c r="A169" s="205" t="s">
        <v>165</v>
      </c>
      <c r="B169" s="206"/>
      <c r="C169" s="207"/>
      <c r="D169" s="116">
        <f>SUM(D158:D168)</f>
        <v>0</v>
      </c>
      <c r="E169" s="116">
        <f>SUM(E158:E168)</f>
        <v>0</v>
      </c>
      <c r="F169" s="116">
        <f>SUM(F158:F168)</f>
        <v>0</v>
      </c>
      <c r="G169" s="116">
        <f>SUM(G158:G168)</f>
        <v>0</v>
      </c>
      <c r="H169" s="116">
        <f t="shared" ref="H169" si="78">SUM(H158:H168)</f>
        <v>0</v>
      </c>
      <c r="I169" s="116">
        <f t="shared" ref="I169" si="79">SUM(I158:I168)</f>
        <v>0</v>
      </c>
      <c r="J169" s="116">
        <f t="shared" ref="J169" si="80">SUM(J158:J168)</f>
        <v>0</v>
      </c>
      <c r="K169" s="117"/>
      <c r="L169" s="117"/>
    </row>
    <row r="170" spans="1:12" x14ac:dyDescent="0.3">
      <c r="A170" s="208">
        <v>5</v>
      </c>
      <c r="B170" s="126" t="str">
        <f>IF('I. Sąrašas'!B23="","",'I. Sąrašas'!B23)</f>
        <v/>
      </c>
      <c r="C170" s="110" t="s">
        <v>20</v>
      </c>
      <c r="D170" s="145"/>
      <c r="E170" s="145"/>
      <c r="F170" s="149"/>
      <c r="G170" s="114">
        <f>SUMIFS('III. Išlaidos'!$N:$N,'III. Išlaidos'!$B:$B,$B$170,'III. Išlaidos'!$C:$C,C170)</f>
        <v>0</v>
      </c>
      <c r="H170" s="111">
        <f t="shared" ref="H170:H180" si="81">F170+G170</f>
        <v>0</v>
      </c>
      <c r="I170" s="111">
        <f t="shared" ref="I170:I180" si="82">D170-H170</f>
        <v>0</v>
      </c>
      <c r="J170" s="111">
        <f t="shared" ref="J170:J180" si="83">E170-H170</f>
        <v>0</v>
      </c>
      <c r="K170" s="16"/>
      <c r="L170" s="25"/>
    </row>
    <row r="171" spans="1:12" x14ac:dyDescent="0.3">
      <c r="A171" s="208"/>
      <c r="B171" s="128" t="str">
        <f>IF('I. Sąrašas'!C23="","",'I. Sąrašas'!C23)</f>
        <v/>
      </c>
      <c r="C171" s="113" t="s">
        <v>22</v>
      </c>
      <c r="D171" s="147"/>
      <c r="E171" s="147"/>
      <c r="F171" s="147"/>
      <c r="G171" s="114">
        <f>SUMIFS('III. Išlaidos'!$N:$N,'III. Išlaidos'!$B:$B,$B$170,'III. Išlaidos'!$C:$C,C171)</f>
        <v>0</v>
      </c>
      <c r="H171" s="111">
        <f t="shared" si="81"/>
        <v>0</v>
      </c>
      <c r="I171" s="111">
        <f t="shared" si="82"/>
        <v>0</v>
      </c>
      <c r="J171" s="111">
        <f t="shared" si="83"/>
        <v>0</v>
      </c>
      <c r="K171" s="16"/>
      <c r="L171" s="25"/>
    </row>
    <row r="172" spans="1:12" x14ac:dyDescent="0.3">
      <c r="A172" s="208"/>
      <c r="B172" s="128"/>
      <c r="C172" s="113" t="s">
        <v>23</v>
      </c>
      <c r="D172" s="147"/>
      <c r="E172" s="147"/>
      <c r="F172" s="147"/>
      <c r="G172" s="114">
        <f>SUMIFS('III. Išlaidos'!$N:$N,'III. Išlaidos'!$B:$B,$B$170,'III. Išlaidos'!$C:$C,C172)</f>
        <v>0</v>
      </c>
      <c r="H172" s="111">
        <f t="shared" si="81"/>
        <v>0</v>
      </c>
      <c r="I172" s="111">
        <f t="shared" si="82"/>
        <v>0</v>
      </c>
      <c r="J172" s="111">
        <f t="shared" si="83"/>
        <v>0</v>
      </c>
      <c r="K172" s="16"/>
      <c r="L172" s="25"/>
    </row>
    <row r="173" spans="1:12" x14ac:dyDescent="0.3">
      <c r="A173" s="208"/>
      <c r="B173" s="128"/>
      <c r="C173" s="113" t="s">
        <v>24</v>
      </c>
      <c r="D173" s="147"/>
      <c r="E173" s="147"/>
      <c r="F173" s="147"/>
      <c r="G173" s="114">
        <f>SUMIFS('III. Išlaidos'!$N:$N,'III. Išlaidos'!$B:$B,$B$170,'III. Išlaidos'!$C:$C,C173)</f>
        <v>0</v>
      </c>
      <c r="H173" s="111">
        <f t="shared" si="81"/>
        <v>0</v>
      </c>
      <c r="I173" s="111">
        <f t="shared" si="82"/>
        <v>0</v>
      </c>
      <c r="J173" s="111">
        <f t="shared" si="83"/>
        <v>0</v>
      </c>
      <c r="K173" s="16"/>
      <c r="L173" s="25"/>
    </row>
    <row r="174" spans="1:12" x14ac:dyDescent="0.3">
      <c r="A174" s="208"/>
      <c r="B174" s="128"/>
      <c r="C174" s="113" t="s">
        <v>25</v>
      </c>
      <c r="D174" s="147"/>
      <c r="E174" s="147"/>
      <c r="F174" s="147"/>
      <c r="G174" s="114">
        <f>SUMIFS('III. Išlaidos'!$N:$N,'III. Išlaidos'!$B:$B,$B$170,'III. Išlaidos'!$C:$C,C174)</f>
        <v>0</v>
      </c>
      <c r="H174" s="111">
        <f t="shared" si="81"/>
        <v>0</v>
      </c>
      <c r="I174" s="111">
        <f t="shared" si="82"/>
        <v>0</v>
      </c>
      <c r="J174" s="111">
        <f t="shared" si="83"/>
        <v>0</v>
      </c>
      <c r="K174" s="16"/>
      <c r="L174" s="25"/>
    </row>
    <row r="175" spans="1:12" x14ac:dyDescent="0.3">
      <c r="A175" s="208"/>
      <c r="B175" s="128"/>
      <c r="C175" s="113" t="s">
        <v>26</v>
      </c>
      <c r="D175" s="147"/>
      <c r="E175" s="147"/>
      <c r="F175" s="147"/>
      <c r="G175" s="114">
        <f>SUMIFS('III. Išlaidos'!$N:$N,'III. Išlaidos'!$B:$B,$B$170,'III. Išlaidos'!$C:$C,C175)</f>
        <v>0</v>
      </c>
      <c r="H175" s="111">
        <f t="shared" si="81"/>
        <v>0</v>
      </c>
      <c r="I175" s="111">
        <f t="shared" si="82"/>
        <v>0</v>
      </c>
      <c r="J175" s="111">
        <f t="shared" si="83"/>
        <v>0</v>
      </c>
      <c r="K175" s="16"/>
      <c r="L175" s="25"/>
    </row>
    <row r="176" spans="1:12" x14ac:dyDescent="0.3">
      <c r="A176" s="208"/>
      <c r="B176" s="128"/>
      <c r="C176" s="113" t="s">
        <v>27</v>
      </c>
      <c r="D176" s="147"/>
      <c r="E176" s="147"/>
      <c r="F176" s="147"/>
      <c r="G176" s="114">
        <f>SUMIFS('III. Išlaidos'!$N:$N,'III. Išlaidos'!$B:$B,$B$170,'III. Išlaidos'!$C:$C,C176)</f>
        <v>0</v>
      </c>
      <c r="H176" s="111">
        <f t="shared" si="81"/>
        <v>0</v>
      </c>
      <c r="I176" s="111">
        <f t="shared" si="82"/>
        <v>0</v>
      </c>
      <c r="J176" s="111">
        <f t="shared" si="83"/>
        <v>0</v>
      </c>
      <c r="K176" s="16"/>
      <c r="L176" s="25"/>
    </row>
    <row r="177" spans="1:12" ht="20.399999999999999" x14ac:dyDescent="0.3">
      <c r="A177" s="208"/>
      <c r="B177" s="128"/>
      <c r="C177" s="113" t="s">
        <v>28</v>
      </c>
      <c r="D177" s="147"/>
      <c r="E177" s="147"/>
      <c r="F177" s="147"/>
      <c r="G177" s="114">
        <f>SUMIFS('III. Išlaidos'!$N:$N,'III. Išlaidos'!$B:$B,$B$170,'III. Išlaidos'!$C:$C,C177)</f>
        <v>0</v>
      </c>
      <c r="H177" s="111">
        <f t="shared" si="81"/>
        <v>0</v>
      </c>
      <c r="I177" s="111">
        <f t="shared" si="82"/>
        <v>0</v>
      </c>
      <c r="J177" s="111">
        <f t="shared" si="83"/>
        <v>0</v>
      </c>
      <c r="K177" s="16"/>
      <c r="L177" s="25"/>
    </row>
    <row r="178" spans="1:12" x14ac:dyDescent="0.3">
      <c r="A178" s="208"/>
      <c r="B178" s="128"/>
      <c r="C178" s="113" t="s">
        <v>29</v>
      </c>
      <c r="D178" s="147"/>
      <c r="E178" s="147"/>
      <c r="F178" s="147"/>
      <c r="G178" s="114">
        <f>SUMIFS('III. Išlaidos'!$N:$N,'III. Išlaidos'!$B:$B,$B$170,'III. Išlaidos'!$C:$C,C178)</f>
        <v>0</v>
      </c>
      <c r="H178" s="111">
        <f t="shared" si="81"/>
        <v>0</v>
      </c>
      <c r="I178" s="111">
        <f t="shared" si="82"/>
        <v>0</v>
      </c>
      <c r="J178" s="111">
        <f t="shared" si="83"/>
        <v>0</v>
      </c>
      <c r="K178" s="16"/>
      <c r="L178" s="25"/>
    </row>
    <row r="179" spans="1:12" x14ac:dyDescent="0.3">
      <c r="A179" s="208"/>
      <c r="B179" s="128"/>
      <c r="C179" s="113" t="s">
        <v>30</v>
      </c>
      <c r="D179" s="147"/>
      <c r="E179" s="147"/>
      <c r="F179" s="147"/>
      <c r="G179" s="114">
        <f>SUMIFS('III. Išlaidos'!$N:$N,'III. Išlaidos'!$B:$B,$B$170,'III. Išlaidos'!$C:$C,C179)</f>
        <v>0</v>
      </c>
      <c r="H179" s="111">
        <f t="shared" si="81"/>
        <v>0</v>
      </c>
      <c r="I179" s="111">
        <f t="shared" si="82"/>
        <v>0</v>
      </c>
      <c r="J179" s="111">
        <f t="shared" si="83"/>
        <v>0</v>
      </c>
      <c r="K179" s="16"/>
      <c r="L179" s="25"/>
    </row>
    <row r="180" spans="1:12" x14ac:dyDescent="0.3">
      <c r="A180" s="208"/>
      <c r="B180" s="128"/>
      <c r="C180" s="113" t="s">
        <v>31</v>
      </c>
      <c r="D180" s="147"/>
      <c r="E180" s="147"/>
      <c r="F180" s="147"/>
      <c r="G180" s="114">
        <f>SUMIFS('III. Išlaidos'!$N:$N,'III. Išlaidos'!$B:$B,$B$170,'III. Išlaidos'!$C:$C,C180)</f>
        <v>0</v>
      </c>
      <c r="H180" s="111">
        <f t="shared" si="81"/>
        <v>0</v>
      </c>
      <c r="I180" s="111">
        <f t="shared" si="82"/>
        <v>0</v>
      </c>
      <c r="J180" s="111">
        <f t="shared" si="83"/>
        <v>0</v>
      </c>
      <c r="K180" s="16"/>
      <c r="L180" s="25"/>
    </row>
    <row r="181" spans="1:12" ht="19.5" customHeight="1" x14ac:dyDescent="0.3">
      <c r="A181" s="205" t="s">
        <v>166</v>
      </c>
      <c r="B181" s="206"/>
      <c r="C181" s="207"/>
      <c r="D181" s="116">
        <f>SUM(D170:D180)</f>
        <v>0</v>
      </c>
      <c r="E181" s="116">
        <f>SUM(E170:E180)</f>
        <v>0</v>
      </c>
      <c r="F181" s="116">
        <f>SUM(F170:F180)</f>
        <v>0</v>
      </c>
      <c r="G181" s="116">
        <f>SUM(G170:G180)</f>
        <v>0</v>
      </c>
      <c r="H181" s="116">
        <f t="shared" ref="H181" si="84">SUM(H170:H180)</f>
        <v>0</v>
      </c>
      <c r="I181" s="116">
        <f t="shared" ref="I181" si="85">SUM(I170:I180)</f>
        <v>0</v>
      </c>
      <c r="J181" s="116">
        <f t="shared" ref="J181" si="86">SUM(J170:J180)</f>
        <v>0</v>
      </c>
      <c r="K181" s="117"/>
      <c r="L181" s="117"/>
    </row>
    <row r="182" spans="1:12" x14ac:dyDescent="0.3">
      <c r="A182" s="208">
        <v>6</v>
      </c>
      <c r="B182" s="126" t="str">
        <f>IF('I. Sąrašas'!B24="","",'I. Sąrašas'!B24)</f>
        <v/>
      </c>
      <c r="C182" s="110" t="s">
        <v>20</v>
      </c>
      <c r="D182" s="145"/>
      <c r="E182" s="145"/>
      <c r="F182" s="149"/>
      <c r="G182" s="114">
        <f>SUMIFS('III. Išlaidos'!$N:$N,'III. Išlaidos'!$B:$B,$B$182,'III. Išlaidos'!$C:$C,C182)</f>
        <v>0</v>
      </c>
      <c r="H182" s="111">
        <f t="shared" ref="H182:H192" si="87">F182+G182</f>
        <v>0</v>
      </c>
      <c r="I182" s="111">
        <f t="shared" ref="I182:I192" si="88">D182-H182</f>
        <v>0</v>
      </c>
      <c r="J182" s="111">
        <f t="shared" ref="J182:J192" si="89">E182-H182</f>
        <v>0</v>
      </c>
      <c r="K182" s="16"/>
      <c r="L182" s="25"/>
    </row>
    <row r="183" spans="1:12" x14ac:dyDescent="0.3">
      <c r="A183" s="208"/>
      <c r="B183" s="128" t="str">
        <f>IF('I. Sąrašas'!C24="","",'I. Sąrašas'!C24)</f>
        <v/>
      </c>
      <c r="C183" s="113" t="s">
        <v>22</v>
      </c>
      <c r="D183" s="147"/>
      <c r="E183" s="147"/>
      <c r="F183" s="147"/>
      <c r="G183" s="114">
        <f>SUMIFS('III. Išlaidos'!$N:$N,'III. Išlaidos'!$B:$B,$B$182,'III. Išlaidos'!$C:$C,C183)</f>
        <v>0</v>
      </c>
      <c r="H183" s="111">
        <f t="shared" si="87"/>
        <v>0</v>
      </c>
      <c r="I183" s="111">
        <f t="shared" si="88"/>
        <v>0</v>
      </c>
      <c r="J183" s="111">
        <f t="shared" si="89"/>
        <v>0</v>
      </c>
      <c r="K183" s="16"/>
      <c r="L183" s="25"/>
    </row>
    <row r="184" spans="1:12" x14ac:dyDescent="0.3">
      <c r="A184" s="208"/>
      <c r="B184" s="128"/>
      <c r="C184" s="113" t="s">
        <v>23</v>
      </c>
      <c r="D184" s="147"/>
      <c r="E184" s="147"/>
      <c r="F184" s="147"/>
      <c r="G184" s="114">
        <f>SUMIFS('III. Išlaidos'!$N:$N,'III. Išlaidos'!$B:$B,$B$182,'III. Išlaidos'!$C:$C,C184)</f>
        <v>0</v>
      </c>
      <c r="H184" s="111">
        <f t="shared" si="87"/>
        <v>0</v>
      </c>
      <c r="I184" s="111">
        <f t="shared" si="88"/>
        <v>0</v>
      </c>
      <c r="J184" s="111">
        <f t="shared" si="89"/>
        <v>0</v>
      </c>
      <c r="K184" s="16"/>
      <c r="L184" s="25"/>
    </row>
    <row r="185" spans="1:12" x14ac:dyDescent="0.3">
      <c r="A185" s="208"/>
      <c r="B185" s="128"/>
      <c r="C185" s="113" t="s">
        <v>24</v>
      </c>
      <c r="D185" s="147"/>
      <c r="E185" s="147"/>
      <c r="F185" s="147"/>
      <c r="G185" s="114">
        <f>SUMIFS('III. Išlaidos'!$N:$N,'III. Išlaidos'!$B:$B,$B$182,'III. Išlaidos'!$C:$C,C185)</f>
        <v>0</v>
      </c>
      <c r="H185" s="111">
        <f t="shared" si="87"/>
        <v>0</v>
      </c>
      <c r="I185" s="111">
        <f t="shared" si="88"/>
        <v>0</v>
      </c>
      <c r="J185" s="111">
        <f t="shared" si="89"/>
        <v>0</v>
      </c>
      <c r="K185" s="16"/>
      <c r="L185" s="25"/>
    </row>
    <row r="186" spans="1:12" x14ac:dyDescent="0.3">
      <c r="A186" s="208"/>
      <c r="B186" s="128"/>
      <c r="C186" s="113" t="s">
        <v>25</v>
      </c>
      <c r="D186" s="147"/>
      <c r="E186" s="147"/>
      <c r="F186" s="147"/>
      <c r="G186" s="114">
        <f>SUMIFS('III. Išlaidos'!$N:$N,'III. Išlaidos'!$B:$B,$B$182,'III. Išlaidos'!$C:$C,C186)</f>
        <v>0</v>
      </c>
      <c r="H186" s="111">
        <f t="shared" si="87"/>
        <v>0</v>
      </c>
      <c r="I186" s="111">
        <f t="shared" si="88"/>
        <v>0</v>
      </c>
      <c r="J186" s="111">
        <f t="shared" si="89"/>
        <v>0</v>
      </c>
      <c r="K186" s="16"/>
      <c r="L186" s="25"/>
    </row>
    <row r="187" spans="1:12" x14ac:dyDescent="0.3">
      <c r="A187" s="208"/>
      <c r="B187" s="128"/>
      <c r="C187" s="113" t="s">
        <v>26</v>
      </c>
      <c r="D187" s="147"/>
      <c r="E187" s="147"/>
      <c r="F187" s="147"/>
      <c r="G187" s="114">
        <f>SUMIFS('III. Išlaidos'!$N:$N,'III. Išlaidos'!$B:$B,$B$182,'III. Išlaidos'!$C:$C,C187)</f>
        <v>0</v>
      </c>
      <c r="H187" s="111">
        <f t="shared" si="87"/>
        <v>0</v>
      </c>
      <c r="I187" s="111">
        <f t="shared" si="88"/>
        <v>0</v>
      </c>
      <c r="J187" s="111">
        <f t="shared" si="89"/>
        <v>0</v>
      </c>
      <c r="K187" s="16"/>
      <c r="L187" s="25"/>
    </row>
    <row r="188" spans="1:12" x14ac:dyDescent="0.3">
      <c r="A188" s="208"/>
      <c r="B188" s="128"/>
      <c r="C188" s="113" t="s">
        <v>27</v>
      </c>
      <c r="D188" s="147"/>
      <c r="E188" s="147"/>
      <c r="F188" s="147"/>
      <c r="G188" s="114">
        <f>SUMIFS('III. Išlaidos'!$N:$N,'III. Išlaidos'!$B:$B,$B$182,'III. Išlaidos'!$C:$C,C188)</f>
        <v>0</v>
      </c>
      <c r="H188" s="111">
        <f t="shared" si="87"/>
        <v>0</v>
      </c>
      <c r="I188" s="111">
        <f t="shared" si="88"/>
        <v>0</v>
      </c>
      <c r="J188" s="111">
        <f t="shared" si="89"/>
        <v>0</v>
      </c>
      <c r="K188" s="16"/>
      <c r="L188" s="25"/>
    </row>
    <row r="189" spans="1:12" ht="20.399999999999999" x14ac:dyDescent="0.3">
      <c r="A189" s="208"/>
      <c r="B189" s="128"/>
      <c r="C189" s="113" t="s">
        <v>28</v>
      </c>
      <c r="D189" s="147"/>
      <c r="E189" s="147"/>
      <c r="F189" s="147"/>
      <c r="G189" s="114">
        <f>SUMIFS('III. Išlaidos'!$N:$N,'III. Išlaidos'!$B:$B,$B$182,'III. Išlaidos'!$C:$C,C189)</f>
        <v>0</v>
      </c>
      <c r="H189" s="111">
        <f t="shared" si="87"/>
        <v>0</v>
      </c>
      <c r="I189" s="111">
        <f t="shared" si="88"/>
        <v>0</v>
      </c>
      <c r="J189" s="111">
        <f t="shared" si="89"/>
        <v>0</v>
      </c>
      <c r="K189" s="16"/>
      <c r="L189" s="25"/>
    </row>
    <row r="190" spans="1:12" x14ac:dyDescent="0.3">
      <c r="A190" s="208"/>
      <c r="B190" s="128"/>
      <c r="C190" s="113" t="s">
        <v>29</v>
      </c>
      <c r="D190" s="147"/>
      <c r="E190" s="147"/>
      <c r="F190" s="147"/>
      <c r="G190" s="114">
        <f>SUMIFS('III. Išlaidos'!$N:$N,'III. Išlaidos'!$B:$B,$B$182,'III. Išlaidos'!$C:$C,C190)</f>
        <v>0</v>
      </c>
      <c r="H190" s="111">
        <f t="shared" si="87"/>
        <v>0</v>
      </c>
      <c r="I190" s="111">
        <f t="shared" si="88"/>
        <v>0</v>
      </c>
      <c r="J190" s="111">
        <f t="shared" si="89"/>
        <v>0</v>
      </c>
      <c r="K190" s="16"/>
      <c r="L190" s="25"/>
    </row>
    <row r="191" spans="1:12" x14ac:dyDescent="0.3">
      <c r="A191" s="208"/>
      <c r="B191" s="128"/>
      <c r="C191" s="113" t="s">
        <v>30</v>
      </c>
      <c r="D191" s="147"/>
      <c r="E191" s="147"/>
      <c r="F191" s="147"/>
      <c r="G191" s="114">
        <f>SUMIFS('III. Išlaidos'!$N:$N,'III. Išlaidos'!$B:$B,$B$182,'III. Išlaidos'!$C:$C,C191)</f>
        <v>0</v>
      </c>
      <c r="H191" s="111">
        <f t="shared" si="87"/>
        <v>0</v>
      </c>
      <c r="I191" s="111">
        <f t="shared" si="88"/>
        <v>0</v>
      </c>
      <c r="J191" s="111">
        <f t="shared" si="89"/>
        <v>0</v>
      </c>
      <c r="K191" s="16"/>
      <c r="L191" s="25"/>
    </row>
    <row r="192" spans="1:12" x14ac:dyDescent="0.3">
      <c r="A192" s="208"/>
      <c r="B192" s="128"/>
      <c r="C192" s="113" t="s">
        <v>31</v>
      </c>
      <c r="D192" s="147"/>
      <c r="E192" s="147"/>
      <c r="F192" s="147"/>
      <c r="G192" s="114">
        <f>SUMIFS('III. Išlaidos'!$N:$N,'III. Išlaidos'!$B:$B,$B$182,'III. Išlaidos'!$C:$C,C192)</f>
        <v>0</v>
      </c>
      <c r="H192" s="111">
        <f t="shared" si="87"/>
        <v>0</v>
      </c>
      <c r="I192" s="111">
        <f t="shared" si="88"/>
        <v>0</v>
      </c>
      <c r="J192" s="111">
        <f t="shared" si="89"/>
        <v>0</v>
      </c>
      <c r="K192" s="16"/>
      <c r="L192" s="25"/>
    </row>
    <row r="193" spans="1:12" ht="19.5" customHeight="1" x14ac:dyDescent="0.3">
      <c r="A193" s="205" t="s">
        <v>167</v>
      </c>
      <c r="B193" s="206"/>
      <c r="C193" s="207"/>
      <c r="D193" s="116">
        <f>SUM(D182:D192)</f>
        <v>0</v>
      </c>
      <c r="E193" s="116">
        <f>SUM(E182:E192)</f>
        <v>0</v>
      </c>
      <c r="F193" s="116">
        <f>SUM(F182:F192)</f>
        <v>0</v>
      </c>
      <c r="G193" s="116">
        <f>SUM(G182:G192)</f>
        <v>0</v>
      </c>
      <c r="H193" s="116">
        <f t="shared" ref="H193" si="90">SUM(H182:H192)</f>
        <v>0</v>
      </c>
      <c r="I193" s="116">
        <f t="shared" ref="I193" si="91">SUM(I182:I192)</f>
        <v>0</v>
      </c>
      <c r="J193" s="116">
        <f t="shared" ref="J193" si="92">SUM(J182:J192)</f>
        <v>0</v>
      </c>
      <c r="K193" s="117"/>
      <c r="L193" s="117"/>
    </row>
    <row r="194" spans="1:12" x14ac:dyDescent="0.3">
      <c r="A194" s="210">
        <v>7</v>
      </c>
      <c r="B194" s="126" t="str">
        <f>IF('I. Sąrašas'!B25="","",'I. Sąrašas'!B25)</f>
        <v/>
      </c>
      <c r="C194" s="110" t="s">
        <v>20</v>
      </c>
      <c r="D194" s="145"/>
      <c r="E194" s="145"/>
      <c r="F194" s="149"/>
      <c r="G194" s="114">
        <f>SUMIFS('III. Išlaidos'!$N:$N,'III. Išlaidos'!$B:$B,$B$194,'III. Išlaidos'!$C:$C,C194)</f>
        <v>0</v>
      </c>
      <c r="H194" s="114">
        <f t="shared" ref="H194:H204" si="93">F194+G194</f>
        <v>0</v>
      </c>
      <c r="I194" s="114">
        <f t="shared" ref="I194:I204" si="94">D194-H194</f>
        <v>0</v>
      </c>
      <c r="J194" s="114">
        <f t="shared" ref="J194:J204" si="95">E194-H194</f>
        <v>0</v>
      </c>
      <c r="K194" s="14"/>
      <c r="L194" s="39"/>
    </row>
    <row r="195" spans="1:12" x14ac:dyDescent="0.3">
      <c r="A195" s="208"/>
      <c r="B195" s="128" t="str">
        <f>IF('I. Sąrašas'!C25="","",'I. Sąrašas'!C25)</f>
        <v/>
      </c>
      <c r="C195" s="113" t="s">
        <v>22</v>
      </c>
      <c r="D195" s="147"/>
      <c r="E195" s="147"/>
      <c r="F195" s="147"/>
      <c r="G195" s="114">
        <f>SUMIFS('III. Išlaidos'!$N:$N,'III. Išlaidos'!$B:$B,$B$194,'III. Išlaidos'!$C:$C,C195)</f>
        <v>0</v>
      </c>
      <c r="H195" s="111">
        <f t="shared" si="93"/>
        <v>0</v>
      </c>
      <c r="I195" s="111">
        <f t="shared" si="94"/>
        <v>0</v>
      </c>
      <c r="J195" s="111">
        <f t="shared" si="95"/>
        <v>0</v>
      </c>
      <c r="K195" s="16"/>
      <c r="L195" s="25"/>
    </row>
    <row r="196" spans="1:12" x14ac:dyDescent="0.3">
      <c r="A196" s="208"/>
      <c r="B196" s="128"/>
      <c r="C196" s="113" t="s">
        <v>23</v>
      </c>
      <c r="D196" s="147"/>
      <c r="E196" s="147"/>
      <c r="F196" s="147"/>
      <c r="G196" s="114">
        <f>SUMIFS('III. Išlaidos'!$N:$N,'III. Išlaidos'!$B:$B,$B$194,'III. Išlaidos'!$C:$C,C196)</f>
        <v>0</v>
      </c>
      <c r="H196" s="111">
        <f t="shared" si="93"/>
        <v>0</v>
      </c>
      <c r="I196" s="111">
        <f t="shared" si="94"/>
        <v>0</v>
      </c>
      <c r="J196" s="111">
        <f t="shared" si="95"/>
        <v>0</v>
      </c>
      <c r="K196" s="16"/>
      <c r="L196" s="25"/>
    </row>
    <row r="197" spans="1:12" x14ac:dyDescent="0.3">
      <c r="A197" s="208"/>
      <c r="B197" s="128"/>
      <c r="C197" s="113" t="s">
        <v>24</v>
      </c>
      <c r="D197" s="147"/>
      <c r="E197" s="147"/>
      <c r="F197" s="147"/>
      <c r="G197" s="114">
        <f>SUMIFS('III. Išlaidos'!$N:$N,'III. Išlaidos'!$B:$B,$B$194,'III. Išlaidos'!$C:$C,C197)</f>
        <v>0</v>
      </c>
      <c r="H197" s="111">
        <f t="shared" si="93"/>
        <v>0</v>
      </c>
      <c r="I197" s="111">
        <f t="shared" si="94"/>
        <v>0</v>
      </c>
      <c r="J197" s="111">
        <f t="shared" si="95"/>
        <v>0</v>
      </c>
      <c r="K197" s="16"/>
      <c r="L197" s="25"/>
    </row>
    <row r="198" spans="1:12" x14ac:dyDescent="0.3">
      <c r="A198" s="208"/>
      <c r="B198" s="128"/>
      <c r="C198" s="113" t="s">
        <v>25</v>
      </c>
      <c r="D198" s="147"/>
      <c r="E198" s="147"/>
      <c r="F198" s="147"/>
      <c r="G198" s="114">
        <f>SUMIFS('III. Išlaidos'!$N:$N,'III. Išlaidos'!$B:$B,$B$194,'III. Išlaidos'!$C:$C,C198)</f>
        <v>0</v>
      </c>
      <c r="H198" s="111">
        <f t="shared" si="93"/>
        <v>0</v>
      </c>
      <c r="I198" s="111">
        <f t="shared" si="94"/>
        <v>0</v>
      </c>
      <c r="J198" s="111">
        <f t="shared" si="95"/>
        <v>0</v>
      </c>
      <c r="K198" s="16"/>
      <c r="L198" s="25"/>
    </row>
    <row r="199" spans="1:12" x14ac:dyDescent="0.3">
      <c r="A199" s="208"/>
      <c r="B199" s="128"/>
      <c r="C199" s="113" t="s">
        <v>26</v>
      </c>
      <c r="D199" s="147"/>
      <c r="E199" s="147"/>
      <c r="F199" s="147"/>
      <c r="G199" s="114">
        <f>SUMIFS('III. Išlaidos'!$N:$N,'III. Išlaidos'!$B:$B,$B$194,'III. Išlaidos'!$C:$C,C199)</f>
        <v>0</v>
      </c>
      <c r="H199" s="111">
        <f t="shared" si="93"/>
        <v>0</v>
      </c>
      <c r="I199" s="111">
        <f t="shared" si="94"/>
        <v>0</v>
      </c>
      <c r="J199" s="111">
        <f t="shared" si="95"/>
        <v>0</v>
      </c>
      <c r="K199" s="16"/>
      <c r="L199" s="25"/>
    </row>
    <row r="200" spans="1:12" x14ac:dyDescent="0.3">
      <c r="A200" s="208"/>
      <c r="B200" s="128"/>
      <c r="C200" s="113" t="s">
        <v>27</v>
      </c>
      <c r="D200" s="147"/>
      <c r="E200" s="147"/>
      <c r="F200" s="147"/>
      <c r="G200" s="114">
        <f>SUMIFS('III. Išlaidos'!$N:$N,'III. Išlaidos'!$B:$B,$B$194,'III. Išlaidos'!$C:$C,C200)</f>
        <v>0</v>
      </c>
      <c r="H200" s="111">
        <f t="shared" si="93"/>
        <v>0</v>
      </c>
      <c r="I200" s="111">
        <f t="shared" si="94"/>
        <v>0</v>
      </c>
      <c r="J200" s="111">
        <f t="shared" si="95"/>
        <v>0</v>
      </c>
      <c r="K200" s="16"/>
      <c r="L200" s="25"/>
    </row>
    <row r="201" spans="1:12" ht="20.399999999999999" x14ac:dyDescent="0.3">
      <c r="A201" s="208"/>
      <c r="B201" s="128"/>
      <c r="C201" s="113" t="s">
        <v>28</v>
      </c>
      <c r="D201" s="147"/>
      <c r="E201" s="147"/>
      <c r="F201" s="147"/>
      <c r="G201" s="114">
        <f>SUMIFS('III. Išlaidos'!$N:$N,'III. Išlaidos'!$B:$B,$B$194,'III. Išlaidos'!$C:$C,C201)</f>
        <v>0</v>
      </c>
      <c r="H201" s="111">
        <f t="shared" si="93"/>
        <v>0</v>
      </c>
      <c r="I201" s="111">
        <f t="shared" si="94"/>
        <v>0</v>
      </c>
      <c r="J201" s="111">
        <f t="shared" si="95"/>
        <v>0</v>
      </c>
      <c r="K201" s="16"/>
      <c r="L201" s="25"/>
    </row>
    <row r="202" spans="1:12" x14ac:dyDescent="0.3">
      <c r="A202" s="208"/>
      <c r="B202" s="128"/>
      <c r="C202" s="113" t="s">
        <v>29</v>
      </c>
      <c r="D202" s="147"/>
      <c r="E202" s="147"/>
      <c r="F202" s="147"/>
      <c r="G202" s="114">
        <f>SUMIFS('III. Išlaidos'!$N:$N,'III. Išlaidos'!$B:$B,$B$194,'III. Išlaidos'!$C:$C,C202)</f>
        <v>0</v>
      </c>
      <c r="H202" s="111">
        <f t="shared" si="93"/>
        <v>0</v>
      </c>
      <c r="I202" s="111">
        <f t="shared" si="94"/>
        <v>0</v>
      </c>
      <c r="J202" s="111">
        <f t="shared" si="95"/>
        <v>0</v>
      </c>
      <c r="K202" s="16"/>
      <c r="L202" s="25"/>
    </row>
    <row r="203" spans="1:12" x14ac:dyDescent="0.3">
      <c r="A203" s="208"/>
      <c r="B203" s="128"/>
      <c r="C203" s="113" t="s">
        <v>30</v>
      </c>
      <c r="D203" s="147"/>
      <c r="E203" s="147"/>
      <c r="F203" s="147"/>
      <c r="G203" s="114">
        <f>SUMIFS('III. Išlaidos'!$N:$N,'III. Išlaidos'!$B:$B,$B$194,'III. Išlaidos'!$C:$C,C203)</f>
        <v>0</v>
      </c>
      <c r="H203" s="111">
        <f t="shared" si="93"/>
        <v>0</v>
      </c>
      <c r="I203" s="111">
        <f t="shared" si="94"/>
        <v>0</v>
      </c>
      <c r="J203" s="111">
        <f t="shared" si="95"/>
        <v>0</v>
      </c>
      <c r="K203" s="16"/>
      <c r="L203" s="25"/>
    </row>
    <row r="204" spans="1:12" x14ac:dyDescent="0.3">
      <c r="A204" s="208"/>
      <c r="B204" s="128"/>
      <c r="C204" s="113" t="s">
        <v>31</v>
      </c>
      <c r="D204" s="147"/>
      <c r="E204" s="147"/>
      <c r="F204" s="147"/>
      <c r="G204" s="114">
        <f>SUMIFS('III. Išlaidos'!$N:$N,'III. Išlaidos'!$B:$B,$B$194,'III. Išlaidos'!$C:$C,C204)</f>
        <v>0</v>
      </c>
      <c r="H204" s="111">
        <f t="shared" si="93"/>
        <v>0</v>
      </c>
      <c r="I204" s="111">
        <f t="shared" si="94"/>
        <v>0</v>
      </c>
      <c r="J204" s="111">
        <f t="shared" si="95"/>
        <v>0</v>
      </c>
      <c r="K204" s="16"/>
      <c r="L204" s="25"/>
    </row>
    <row r="205" spans="1:12" ht="19.5" customHeight="1" x14ac:dyDescent="0.3">
      <c r="A205" s="205" t="s">
        <v>168</v>
      </c>
      <c r="B205" s="206"/>
      <c r="C205" s="207"/>
      <c r="D205" s="116">
        <f t="shared" ref="D205:F205" si="96">SUM(D194:D204)</f>
        <v>0</v>
      </c>
      <c r="E205" s="116">
        <f t="shared" si="96"/>
        <v>0</v>
      </c>
      <c r="F205" s="116">
        <f t="shared" si="96"/>
        <v>0</v>
      </c>
      <c r="G205" s="116">
        <f>SUM(G194:G204)</f>
        <v>0</v>
      </c>
      <c r="H205" s="116">
        <f t="shared" ref="H205" si="97">SUM(H194:H204)</f>
        <v>0</v>
      </c>
      <c r="I205" s="116">
        <f t="shared" ref="I205" si="98">SUM(I194:I204)</f>
        <v>0</v>
      </c>
      <c r="J205" s="116">
        <f t="shared" ref="J205" si="99">SUM(J194:J204)</f>
        <v>0</v>
      </c>
      <c r="K205" s="117"/>
      <c r="L205" s="117"/>
    </row>
    <row r="206" spans="1:12" x14ac:dyDescent="0.3">
      <c r="A206" s="208">
        <v>8</v>
      </c>
      <c r="B206" s="126" t="str">
        <f>IF('I. Sąrašas'!B26="","",'I. Sąrašas'!B26)</f>
        <v/>
      </c>
      <c r="C206" s="110" t="s">
        <v>20</v>
      </c>
      <c r="D206" s="145"/>
      <c r="E206" s="145"/>
      <c r="F206" s="149"/>
      <c r="G206" s="114">
        <f>SUMIFS('III. Išlaidos'!$N:$N,'III. Išlaidos'!$B:$B,$B$206,'III. Išlaidos'!$C:$C,C206)</f>
        <v>0</v>
      </c>
      <c r="H206" s="111">
        <f t="shared" ref="H206:H216" si="100">F206+G206</f>
        <v>0</v>
      </c>
      <c r="I206" s="111">
        <f t="shared" ref="I206:I216" si="101">D206-H206</f>
        <v>0</v>
      </c>
      <c r="J206" s="111">
        <f t="shared" ref="J206:J216" si="102">E206-H206</f>
        <v>0</v>
      </c>
      <c r="K206" s="16"/>
      <c r="L206" s="25"/>
    </row>
    <row r="207" spans="1:12" x14ac:dyDescent="0.3">
      <c r="A207" s="208"/>
      <c r="B207" s="128" t="str">
        <f>IF('I. Sąrašas'!C26="","",'I. Sąrašas'!C26)</f>
        <v/>
      </c>
      <c r="C207" s="113" t="s">
        <v>22</v>
      </c>
      <c r="D207" s="147"/>
      <c r="E207" s="147"/>
      <c r="F207" s="147"/>
      <c r="G207" s="114">
        <f>SUMIFS('III. Išlaidos'!$N:$N,'III. Išlaidos'!$B:$B,$B$206,'III. Išlaidos'!$C:$C,C207)</f>
        <v>0</v>
      </c>
      <c r="H207" s="111">
        <f t="shared" si="100"/>
        <v>0</v>
      </c>
      <c r="I207" s="111">
        <f t="shared" si="101"/>
        <v>0</v>
      </c>
      <c r="J207" s="111">
        <f t="shared" si="102"/>
        <v>0</v>
      </c>
      <c r="K207" s="16"/>
      <c r="L207" s="25"/>
    </row>
    <row r="208" spans="1:12" x14ac:dyDescent="0.3">
      <c r="A208" s="208"/>
      <c r="B208" s="128"/>
      <c r="C208" s="113" t="s">
        <v>23</v>
      </c>
      <c r="D208" s="147"/>
      <c r="E208" s="147"/>
      <c r="F208" s="147"/>
      <c r="G208" s="114">
        <f>SUMIFS('III. Išlaidos'!$N:$N,'III. Išlaidos'!$B:$B,$B$206,'III. Išlaidos'!$C:$C,C208)</f>
        <v>0</v>
      </c>
      <c r="H208" s="111">
        <f t="shared" si="100"/>
        <v>0</v>
      </c>
      <c r="I208" s="111">
        <f t="shared" si="101"/>
        <v>0</v>
      </c>
      <c r="J208" s="111">
        <f t="shared" si="102"/>
        <v>0</v>
      </c>
      <c r="K208" s="16"/>
      <c r="L208" s="25"/>
    </row>
    <row r="209" spans="1:12" x14ac:dyDescent="0.3">
      <c r="A209" s="208"/>
      <c r="B209" s="128"/>
      <c r="C209" s="113" t="s">
        <v>24</v>
      </c>
      <c r="D209" s="147"/>
      <c r="E209" s="147"/>
      <c r="F209" s="147"/>
      <c r="G209" s="114">
        <f>SUMIFS('III. Išlaidos'!$N:$N,'III. Išlaidos'!$B:$B,$B$206,'III. Išlaidos'!$C:$C,C209)</f>
        <v>0</v>
      </c>
      <c r="H209" s="111">
        <f t="shared" si="100"/>
        <v>0</v>
      </c>
      <c r="I209" s="111">
        <f t="shared" si="101"/>
        <v>0</v>
      </c>
      <c r="J209" s="111">
        <f t="shared" si="102"/>
        <v>0</v>
      </c>
      <c r="K209" s="16"/>
      <c r="L209" s="25"/>
    </row>
    <row r="210" spans="1:12" x14ac:dyDescent="0.3">
      <c r="A210" s="208"/>
      <c r="B210" s="128"/>
      <c r="C210" s="113" t="s">
        <v>25</v>
      </c>
      <c r="D210" s="147"/>
      <c r="E210" s="147"/>
      <c r="F210" s="147"/>
      <c r="G210" s="114">
        <f>SUMIFS('III. Išlaidos'!$N:$N,'III. Išlaidos'!$B:$B,$B$206,'III. Išlaidos'!$C:$C,C210)</f>
        <v>0</v>
      </c>
      <c r="H210" s="111">
        <f t="shared" si="100"/>
        <v>0</v>
      </c>
      <c r="I210" s="111">
        <f t="shared" si="101"/>
        <v>0</v>
      </c>
      <c r="J210" s="111">
        <f t="shared" si="102"/>
        <v>0</v>
      </c>
      <c r="K210" s="16"/>
      <c r="L210" s="25"/>
    </row>
    <row r="211" spans="1:12" x14ac:dyDescent="0.3">
      <c r="A211" s="208"/>
      <c r="B211" s="128"/>
      <c r="C211" s="113" t="s">
        <v>26</v>
      </c>
      <c r="D211" s="147"/>
      <c r="E211" s="147"/>
      <c r="F211" s="147"/>
      <c r="G211" s="114">
        <f>SUMIFS('III. Išlaidos'!$N:$N,'III. Išlaidos'!$B:$B,$B$206,'III. Išlaidos'!$C:$C,C211)</f>
        <v>0</v>
      </c>
      <c r="H211" s="111">
        <f t="shared" si="100"/>
        <v>0</v>
      </c>
      <c r="I211" s="111">
        <f t="shared" si="101"/>
        <v>0</v>
      </c>
      <c r="J211" s="111">
        <f t="shared" si="102"/>
        <v>0</v>
      </c>
      <c r="K211" s="16"/>
      <c r="L211" s="25"/>
    </row>
    <row r="212" spans="1:12" x14ac:dyDescent="0.3">
      <c r="A212" s="208"/>
      <c r="B212" s="128"/>
      <c r="C212" s="113" t="s">
        <v>27</v>
      </c>
      <c r="D212" s="147"/>
      <c r="E212" s="147"/>
      <c r="F212" s="147"/>
      <c r="G212" s="114">
        <f>SUMIFS('III. Išlaidos'!$N:$N,'III. Išlaidos'!$B:$B,$B$206,'III. Išlaidos'!$C:$C,C212)</f>
        <v>0</v>
      </c>
      <c r="H212" s="111">
        <f t="shared" si="100"/>
        <v>0</v>
      </c>
      <c r="I212" s="111">
        <f t="shared" si="101"/>
        <v>0</v>
      </c>
      <c r="J212" s="111">
        <f t="shared" si="102"/>
        <v>0</v>
      </c>
      <c r="K212" s="16"/>
      <c r="L212" s="25"/>
    </row>
    <row r="213" spans="1:12" ht="20.399999999999999" x14ac:dyDescent="0.3">
      <c r="A213" s="208"/>
      <c r="B213" s="128"/>
      <c r="C213" s="113" t="s">
        <v>28</v>
      </c>
      <c r="D213" s="147"/>
      <c r="E213" s="147"/>
      <c r="F213" s="147"/>
      <c r="G213" s="114">
        <f>SUMIFS('III. Išlaidos'!$N:$N,'III. Išlaidos'!$B:$B,$B$206,'III. Išlaidos'!$C:$C,C213)</f>
        <v>0</v>
      </c>
      <c r="H213" s="111">
        <f t="shared" si="100"/>
        <v>0</v>
      </c>
      <c r="I213" s="111">
        <f t="shared" si="101"/>
        <v>0</v>
      </c>
      <c r="J213" s="111">
        <f t="shared" si="102"/>
        <v>0</v>
      </c>
      <c r="K213" s="16"/>
      <c r="L213" s="25"/>
    </row>
    <row r="214" spans="1:12" x14ac:dyDescent="0.3">
      <c r="A214" s="208"/>
      <c r="B214" s="128"/>
      <c r="C214" s="113" t="s">
        <v>29</v>
      </c>
      <c r="D214" s="147"/>
      <c r="E214" s="147"/>
      <c r="F214" s="147"/>
      <c r="G214" s="114">
        <f>SUMIFS('III. Išlaidos'!$N:$N,'III. Išlaidos'!$B:$B,$B$206,'III. Išlaidos'!$C:$C,C214)</f>
        <v>0</v>
      </c>
      <c r="H214" s="111">
        <f t="shared" si="100"/>
        <v>0</v>
      </c>
      <c r="I214" s="111">
        <f t="shared" si="101"/>
        <v>0</v>
      </c>
      <c r="J214" s="111">
        <f t="shared" si="102"/>
        <v>0</v>
      </c>
      <c r="K214" s="16"/>
      <c r="L214" s="25"/>
    </row>
    <row r="215" spans="1:12" x14ac:dyDescent="0.3">
      <c r="A215" s="208"/>
      <c r="B215" s="128"/>
      <c r="C215" s="113" t="s">
        <v>30</v>
      </c>
      <c r="D215" s="147"/>
      <c r="E215" s="147"/>
      <c r="F215" s="147"/>
      <c r="G215" s="114">
        <f>SUMIFS('III. Išlaidos'!$N:$N,'III. Išlaidos'!$B:$B,$B$206,'III. Išlaidos'!$C:$C,C215)</f>
        <v>0</v>
      </c>
      <c r="H215" s="111">
        <f t="shared" si="100"/>
        <v>0</v>
      </c>
      <c r="I215" s="111">
        <f t="shared" si="101"/>
        <v>0</v>
      </c>
      <c r="J215" s="111">
        <f t="shared" si="102"/>
        <v>0</v>
      </c>
      <c r="K215" s="16"/>
      <c r="L215" s="25"/>
    </row>
    <row r="216" spans="1:12" x14ac:dyDescent="0.3">
      <c r="A216" s="208"/>
      <c r="B216" s="128"/>
      <c r="C216" s="113" t="s">
        <v>31</v>
      </c>
      <c r="D216" s="147"/>
      <c r="E216" s="147"/>
      <c r="F216" s="147"/>
      <c r="G216" s="114">
        <f>SUMIFS('III. Išlaidos'!$N:$N,'III. Išlaidos'!$B:$B,$B$206,'III. Išlaidos'!$C:$C,C216)</f>
        <v>0</v>
      </c>
      <c r="H216" s="111">
        <f t="shared" si="100"/>
        <v>0</v>
      </c>
      <c r="I216" s="111">
        <f t="shared" si="101"/>
        <v>0</v>
      </c>
      <c r="J216" s="111">
        <f t="shared" si="102"/>
        <v>0</v>
      </c>
      <c r="K216" s="16"/>
      <c r="L216" s="25"/>
    </row>
    <row r="217" spans="1:12" ht="19.5" customHeight="1" x14ac:dyDescent="0.3">
      <c r="A217" s="205" t="s">
        <v>169</v>
      </c>
      <c r="B217" s="206"/>
      <c r="C217" s="207"/>
      <c r="D217" s="116">
        <f t="shared" ref="D217:F217" si="103">SUM(D206:D216)</f>
        <v>0</v>
      </c>
      <c r="E217" s="116">
        <f t="shared" si="103"/>
        <v>0</v>
      </c>
      <c r="F217" s="116">
        <f t="shared" si="103"/>
        <v>0</v>
      </c>
      <c r="G217" s="116">
        <f>SUM(G206:G216)</f>
        <v>0</v>
      </c>
      <c r="H217" s="116">
        <f t="shared" ref="H217" si="104">SUM(H206:H216)</f>
        <v>0</v>
      </c>
      <c r="I217" s="116">
        <f t="shared" ref="I217" si="105">SUM(I206:I216)</f>
        <v>0</v>
      </c>
      <c r="J217" s="116">
        <f t="shared" ref="J217" si="106">SUM(J206:J216)</f>
        <v>0</v>
      </c>
      <c r="K217" s="117"/>
      <c r="L217" s="117"/>
    </row>
    <row r="218" spans="1:12" x14ac:dyDescent="0.3">
      <c r="A218" s="208">
        <v>9</v>
      </c>
      <c r="B218" s="126" t="str">
        <f>IF('I. Sąrašas'!B27="","",'I. Sąrašas'!B27)</f>
        <v/>
      </c>
      <c r="C218" s="110" t="s">
        <v>20</v>
      </c>
      <c r="D218" s="145"/>
      <c r="E218" s="145"/>
      <c r="F218" s="149"/>
      <c r="G218" s="114">
        <f>SUMIFS('III. Išlaidos'!$N:$N,'III. Išlaidos'!$B:$B,$B$218,'III. Išlaidos'!$C:$C,C218)</f>
        <v>0</v>
      </c>
      <c r="H218" s="111">
        <f t="shared" ref="H218:H228" si="107">F218+G218</f>
        <v>0</v>
      </c>
      <c r="I218" s="111">
        <f>D218-H218</f>
        <v>0</v>
      </c>
      <c r="J218" s="111">
        <f>E218-H218</f>
        <v>0</v>
      </c>
      <c r="K218" s="16"/>
      <c r="L218" s="25"/>
    </row>
    <row r="219" spans="1:12" x14ac:dyDescent="0.3">
      <c r="A219" s="208"/>
      <c r="B219" s="128" t="str">
        <f>IF('I. Sąrašas'!C27="","",'I. Sąrašas'!C27)</f>
        <v/>
      </c>
      <c r="C219" s="113" t="s">
        <v>22</v>
      </c>
      <c r="D219" s="147"/>
      <c r="E219" s="147"/>
      <c r="F219" s="147"/>
      <c r="G219" s="114">
        <f>SUMIFS('III. Išlaidos'!$N:$N,'III. Išlaidos'!$B:$B,$B$218,'III. Išlaidos'!$C:$C,C219)</f>
        <v>0</v>
      </c>
      <c r="H219" s="111">
        <f t="shared" si="107"/>
        <v>0</v>
      </c>
      <c r="I219" s="119">
        <f t="shared" ref="I219:I228" si="108">D219-H219</f>
        <v>0</v>
      </c>
      <c r="J219" s="119">
        <f t="shared" ref="J219:J228" si="109">E219-H219</f>
        <v>0</v>
      </c>
      <c r="K219" s="16"/>
      <c r="L219" s="25"/>
    </row>
    <row r="220" spans="1:12" x14ac:dyDescent="0.3">
      <c r="A220" s="208"/>
      <c r="B220" s="128"/>
      <c r="C220" s="113" t="s">
        <v>23</v>
      </c>
      <c r="D220" s="147"/>
      <c r="E220" s="147"/>
      <c r="F220" s="147"/>
      <c r="G220" s="114">
        <f>SUMIFS('III. Išlaidos'!$N:$N,'III. Išlaidos'!$B:$B,$B$218,'III. Išlaidos'!$C:$C,C220)</f>
        <v>0</v>
      </c>
      <c r="H220" s="111">
        <f t="shared" si="107"/>
        <v>0</v>
      </c>
      <c r="I220" s="119">
        <f t="shared" si="108"/>
        <v>0</v>
      </c>
      <c r="J220" s="119">
        <f t="shared" si="109"/>
        <v>0</v>
      </c>
      <c r="K220" s="139"/>
      <c r="L220" s="25"/>
    </row>
    <row r="221" spans="1:12" x14ac:dyDescent="0.3">
      <c r="A221" s="208"/>
      <c r="B221" s="128"/>
      <c r="C221" s="113" t="s">
        <v>24</v>
      </c>
      <c r="D221" s="147"/>
      <c r="E221" s="147"/>
      <c r="F221" s="147"/>
      <c r="G221" s="114">
        <f>SUMIFS('III. Išlaidos'!$N:$N,'III. Išlaidos'!$B:$B,$B$218,'III. Išlaidos'!$C:$C,C221)</f>
        <v>0</v>
      </c>
      <c r="H221" s="111">
        <f t="shared" si="107"/>
        <v>0</v>
      </c>
      <c r="I221" s="111">
        <f t="shared" si="108"/>
        <v>0</v>
      </c>
      <c r="J221" s="111">
        <f t="shared" si="109"/>
        <v>0</v>
      </c>
      <c r="K221" s="16"/>
      <c r="L221" s="25"/>
    </row>
    <row r="222" spans="1:12" x14ac:dyDescent="0.3">
      <c r="A222" s="208"/>
      <c r="B222" s="128"/>
      <c r="C222" s="113" t="s">
        <v>25</v>
      </c>
      <c r="D222" s="147"/>
      <c r="E222" s="147"/>
      <c r="F222" s="147"/>
      <c r="G222" s="114">
        <f>SUMIFS('III. Išlaidos'!$N:$N,'III. Išlaidos'!$B:$B,$B$218,'III. Išlaidos'!$C:$C,C222)</f>
        <v>0</v>
      </c>
      <c r="H222" s="111">
        <f t="shared" si="107"/>
        <v>0</v>
      </c>
      <c r="I222" s="111">
        <f t="shared" si="108"/>
        <v>0</v>
      </c>
      <c r="J222" s="111">
        <f t="shared" si="109"/>
        <v>0</v>
      </c>
      <c r="K222" s="16"/>
      <c r="L222" s="25"/>
    </row>
    <row r="223" spans="1:12" x14ac:dyDescent="0.3">
      <c r="A223" s="208"/>
      <c r="B223" s="128"/>
      <c r="C223" s="113" t="s">
        <v>26</v>
      </c>
      <c r="D223" s="147"/>
      <c r="E223" s="147"/>
      <c r="F223" s="147"/>
      <c r="G223" s="114">
        <f>SUMIFS('III. Išlaidos'!$N:$N,'III. Išlaidos'!$B:$B,$B$218,'III. Išlaidos'!$C:$C,C223)</f>
        <v>0</v>
      </c>
      <c r="H223" s="111">
        <f t="shared" si="107"/>
        <v>0</v>
      </c>
      <c r="I223" s="111">
        <f t="shared" si="108"/>
        <v>0</v>
      </c>
      <c r="J223" s="111">
        <f t="shared" si="109"/>
        <v>0</v>
      </c>
      <c r="K223" s="16"/>
      <c r="L223" s="25"/>
    </row>
    <row r="224" spans="1:12" x14ac:dyDescent="0.3">
      <c r="A224" s="208"/>
      <c r="B224" s="128"/>
      <c r="C224" s="113" t="s">
        <v>27</v>
      </c>
      <c r="D224" s="147"/>
      <c r="E224" s="147"/>
      <c r="F224" s="147"/>
      <c r="G224" s="114">
        <f>SUMIFS('III. Išlaidos'!$N:$N,'III. Išlaidos'!$B:$B,$B$218,'III. Išlaidos'!$C:$C,C224)</f>
        <v>0</v>
      </c>
      <c r="H224" s="111">
        <f t="shared" si="107"/>
        <v>0</v>
      </c>
      <c r="I224" s="111">
        <f t="shared" si="108"/>
        <v>0</v>
      </c>
      <c r="J224" s="111">
        <f t="shared" si="109"/>
        <v>0</v>
      </c>
      <c r="K224" s="16"/>
      <c r="L224" s="25"/>
    </row>
    <row r="225" spans="1:12" ht="20.399999999999999" x14ac:dyDescent="0.3">
      <c r="A225" s="208"/>
      <c r="B225" s="128"/>
      <c r="C225" s="113" t="s">
        <v>28</v>
      </c>
      <c r="D225" s="147"/>
      <c r="E225" s="147"/>
      <c r="F225" s="147"/>
      <c r="G225" s="114">
        <f>SUMIFS('III. Išlaidos'!$N:$N,'III. Išlaidos'!$B:$B,$B$218,'III. Išlaidos'!$C:$C,C225)</f>
        <v>0</v>
      </c>
      <c r="H225" s="111">
        <f t="shared" si="107"/>
        <v>0</v>
      </c>
      <c r="I225" s="111">
        <f>D225-H225</f>
        <v>0</v>
      </c>
      <c r="J225" s="111">
        <f t="shared" si="109"/>
        <v>0</v>
      </c>
      <c r="K225" s="16"/>
      <c r="L225" s="25"/>
    </row>
    <row r="226" spans="1:12" x14ac:dyDescent="0.3">
      <c r="A226" s="208"/>
      <c r="B226" s="128"/>
      <c r="C226" s="113" t="s">
        <v>29</v>
      </c>
      <c r="D226" s="147"/>
      <c r="E226" s="147"/>
      <c r="F226" s="147"/>
      <c r="G226" s="114">
        <f>SUMIFS('III. Išlaidos'!$N:$N,'III. Išlaidos'!$B:$B,$B$218,'III. Išlaidos'!$C:$C,C226)</f>
        <v>0</v>
      </c>
      <c r="H226" s="111">
        <f t="shared" si="107"/>
        <v>0</v>
      </c>
      <c r="I226" s="111">
        <f t="shared" si="108"/>
        <v>0</v>
      </c>
      <c r="J226" s="111">
        <f t="shared" si="109"/>
        <v>0</v>
      </c>
      <c r="K226" s="16"/>
      <c r="L226" s="25"/>
    </row>
    <row r="227" spans="1:12" x14ac:dyDescent="0.3">
      <c r="A227" s="208"/>
      <c r="B227" s="128"/>
      <c r="C227" s="113" t="s">
        <v>30</v>
      </c>
      <c r="D227" s="147"/>
      <c r="E227" s="147"/>
      <c r="F227" s="147"/>
      <c r="G227" s="114">
        <f>SUMIFS('III. Išlaidos'!$N:$N,'III. Išlaidos'!$B:$B,$B$218,'III. Išlaidos'!$C:$C,C227)</f>
        <v>0</v>
      </c>
      <c r="H227" s="111">
        <f t="shared" si="107"/>
        <v>0</v>
      </c>
      <c r="I227" s="111">
        <f t="shared" si="108"/>
        <v>0</v>
      </c>
      <c r="J227" s="111">
        <f t="shared" si="109"/>
        <v>0</v>
      </c>
      <c r="K227" s="16"/>
      <c r="L227" s="25"/>
    </row>
    <row r="228" spans="1:12" x14ac:dyDescent="0.3">
      <c r="A228" s="208"/>
      <c r="B228" s="128"/>
      <c r="C228" s="113" t="s">
        <v>31</v>
      </c>
      <c r="D228" s="147"/>
      <c r="E228" s="147"/>
      <c r="F228" s="147"/>
      <c r="G228" s="114">
        <f>SUMIFS('III. Išlaidos'!$N:$N,'III. Išlaidos'!$B:$B,$B$218,'III. Išlaidos'!$C:$C,C228)</f>
        <v>0</v>
      </c>
      <c r="H228" s="111">
        <f t="shared" si="107"/>
        <v>0</v>
      </c>
      <c r="I228" s="119">
        <f t="shared" si="108"/>
        <v>0</v>
      </c>
      <c r="J228" s="119">
        <f t="shared" si="109"/>
        <v>0</v>
      </c>
      <c r="K228" s="16"/>
      <c r="L228" s="25"/>
    </row>
    <row r="229" spans="1:12" ht="19.5" customHeight="1" x14ac:dyDescent="0.3">
      <c r="A229" s="205" t="s">
        <v>170</v>
      </c>
      <c r="B229" s="206"/>
      <c r="C229" s="207"/>
      <c r="D229" s="116">
        <f>SUM(D218:D228)</f>
        <v>0</v>
      </c>
      <c r="E229" s="116">
        <f>SUM(E218:E228)</f>
        <v>0</v>
      </c>
      <c r="F229" s="116">
        <f>SUM(F218:F228)</f>
        <v>0</v>
      </c>
      <c r="G229" s="116">
        <f>SUM(G218:G228)</f>
        <v>0</v>
      </c>
      <c r="H229" s="116">
        <f t="shared" ref="H229" si="110">SUM(H218:H228)</f>
        <v>0</v>
      </c>
      <c r="I229" s="116">
        <f t="shared" ref="I229" si="111">SUM(I218:I228)</f>
        <v>0</v>
      </c>
      <c r="J229" s="116">
        <f t="shared" ref="J229" si="112">SUM(J218:J228)</f>
        <v>0</v>
      </c>
      <c r="K229" s="117"/>
      <c r="L229" s="117"/>
    </row>
    <row r="230" spans="1:12" x14ac:dyDescent="0.3">
      <c r="A230" s="208">
        <v>10</v>
      </c>
      <c r="B230" s="126" t="str">
        <f>IF('I. Sąrašas'!B28="","",'I. Sąrašas'!B28)</f>
        <v/>
      </c>
      <c r="C230" s="110" t="s">
        <v>20</v>
      </c>
      <c r="D230" s="145"/>
      <c r="E230" s="145"/>
      <c r="F230" s="149"/>
      <c r="G230" s="114">
        <f>SUMIFS('III. Išlaidos'!$N:$N,'III. Išlaidos'!$B:$B,$B$230,'III. Išlaidos'!$C:$C,C230)</f>
        <v>0</v>
      </c>
      <c r="H230" s="111">
        <f t="shared" ref="H230:H240" si="113">F230+G230</f>
        <v>0</v>
      </c>
      <c r="I230" s="111">
        <f>D230-H230</f>
        <v>0</v>
      </c>
      <c r="J230" s="111">
        <f>E230-H230</f>
        <v>0</v>
      </c>
      <c r="K230" s="16"/>
      <c r="L230" s="25"/>
    </row>
    <row r="231" spans="1:12" x14ac:dyDescent="0.3">
      <c r="A231" s="208"/>
      <c r="B231" s="128" t="str">
        <f>IF('I. Sąrašas'!C28="","",'I. Sąrašas'!C28)</f>
        <v/>
      </c>
      <c r="C231" s="113" t="s">
        <v>22</v>
      </c>
      <c r="D231" s="147"/>
      <c r="E231" s="147"/>
      <c r="F231" s="147"/>
      <c r="G231" s="114">
        <f>SUMIFS('III. Išlaidos'!$N:$N,'III. Išlaidos'!$B:$B,$B$230,'III. Išlaidos'!$C:$C,C231)</f>
        <v>0</v>
      </c>
      <c r="H231" s="111">
        <f t="shared" si="113"/>
        <v>0</v>
      </c>
      <c r="I231" s="119">
        <f t="shared" ref="I231:I240" si="114">D231-H231</f>
        <v>0</v>
      </c>
      <c r="J231" s="119">
        <f t="shared" ref="J231:J240" si="115">E231-H231</f>
        <v>0</v>
      </c>
      <c r="K231" s="16"/>
      <c r="L231" s="25"/>
    </row>
    <row r="232" spans="1:12" x14ac:dyDescent="0.3">
      <c r="A232" s="208"/>
      <c r="B232" s="128"/>
      <c r="C232" s="113" t="s">
        <v>23</v>
      </c>
      <c r="D232" s="147"/>
      <c r="E232" s="147"/>
      <c r="F232" s="147"/>
      <c r="G232" s="114">
        <f>SUMIFS('III. Išlaidos'!$N:$N,'III. Išlaidos'!$B:$B,$B$230,'III. Išlaidos'!$C:$C,C232)</f>
        <v>0</v>
      </c>
      <c r="H232" s="111">
        <f t="shared" si="113"/>
        <v>0</v>
      </c>
      <c r="I232" s="119">
        <f t="shared" si="114"/>
        <v>0</v>
      </c>
      <c r="J232" s="119">
        <f t="shared" si="115"/>
        <v>0</v>
      </c>
      <c r="K232" s="16"/>
      <c r="L232" s="25"/>
    </row>
    <row r="233" spans="1:12" x14ac:dyDescent="0.3">
      <c r="A233" s="208"/>
      <c r="B233" s="128"/>
      <c r="C233" s="113" t="s">
        <v>24</v>
      </c>
      <c r="D233" s="147"/>
      <c r="E233" s="147"/>
      <c r="F233" s="147"/>
      <c r="G233" s="114">
        <f>SUMIFS('III. Išlaidos'!$N:$N,'III. Išlaidos'!$B:$B,$B$230,'III. Išlaidos'!$C:$C,C233)</f>
        <v>0</v>
      </c>
      <c r="H233" s="111">
        <f t="shared" si="113"/>
        <v>0</v>
      </c>
      <c r="I233" s="111">
        <f t="shared" si="114"/>
        <v>0</v>
      </c>
      <c r="J233" s="111">
        <f t="shared" si="115"/>
        <v>0</v>
      </c>
      <c r="K233" s="16"/>
      <c r="L233" s="25"/>
    </row>
    <row r="234" spans="1:12" x14ac:dyDescent="0.3">
      <c r="A234" s="208"/>
      <c r="B234" s="128"/>
      <c r="C234" s="113" t="s">
        <v>25</v>
      </c>
      <c r="D234" s="147"/>
      <c r="E234" s="147"/>
      <c r="F234" s="147"/>
      <c r="G234" s="114">
        <f>SUMIFS('III. Išlaidos'!$N:$N,'III. Išlaidos'!$B:$B,$B$230,'III. Išlaidos'!$C:$C,C234)</f>
        <v>0</v>
      </c>
      <c r="H234" s="111">
        <f t="shared" si="113"/>
        <v>0</v>
      </c>
      <c r="I234" s="111">
        <f t="shared" si="114"/>
        <v>0</v>
      </c>
      <c r="J234" s="111">
        <f t="shared" si="115"/>
        <v>0</v>
      </c>
      <c r="K234" s="16"/>
      <c r="L234" s="25"/>
    </row>
    <row r="235" spans="1:12" x14ac:dyDescent="0.3">
      <c r="A235" s="208"/>
      <c r="B235" s="128"/>
      <c r="C235" s="113" t="s">
        <v>26</v>
      </c>
      <c r="D235" s="147"/>
      <c r="E235" s="147"/>
      <c r="F235" s="147"/>
      <c r="G235" s="114">
        <f>SUMIFS('III. Išlaidos'!$N:$N,'III. Išlaidos'!$B:$B,$B$230,'III. Išlaidos'!$C:$C,C235)</f>
        <v>0</v>
      </c>
      <c r="H235" s="111">
        <f t="shared" si="113"/>
        <v>0</v>
      </c>
      <c r="I235" s="111">
        <f t="shared" si="114"/>
        <v>0</v>
      </c>
      <c r="J235" s="111">
        <f t="shared" si="115"/>
        <v>0</v>
      </c>
      <c r="K235" s="16"/>
      <c r="L235" s="25"/>
    </row>
    <row r="236" spans="1:12" x14ac:dyDescent="0.3">
      <c r="A236" s="208"/>
      <c r="B236" s="128"/>
      <c r="C236" s="113" t="s">
        <v>27</v>
      </c>
      <c r="D236" s="147"/>
      <c r="E236" s="147"/>
      <c r="F236" s="147"/>
      <c r="G236" s="114">
        <f>SUMIFS('III. Išlaidos'!$N:$N,'III. Išlaidos'!$B:$B,$B$230,'III. Išlaidos'!$C:$C,C236)</f>
        <v>0</v>
      </c>
      <c r="H236" s="111">
        <f t="shared" si="113"/>
        <v>0</v>
      </c>
      <c r="I236" s="111">
        <f t="shared" si="114"/>
        <v>0</v>
      </c>
      <c r="J236" s="111">
        <f t="shared" si="115"/>
        <v>0</v>
      </c>
      <c r="K236" s="16"/>
      <c r="L236" s="25"/>
    </row>
    <row r="237" spans="1:12" ht="20.399999999999999" x14ac:dyDescent="0.3">
      <c r="A237" s="208"/>
      <c r="B237" s="128"/>
      <c r="C237" s="113" t="s">
        <v>28</v>
      </c>
      <c r="D237" s="147"/>
      <c r="E237" s="147"/>
      <c r="F237" s="147"/>
      <c r="G237" s="114">
        <f>SUMIFS('III. Išlaidos'!$N:$N,'III. Išlaidos'!$B:$B,$B$230,'III. Išlaidos'!$C:$C,C237)</f>
        <v>0</v>
      </c>
      <c r="H237" s="111">
        <f t="shared" si="113"/>
        <v>0</v>
      </c>
      <c r="I237" s="111">
        <f>D237-H237</f>
        <v>0</v>
      </c>
      <c r="J237" s="111">
        <f t="shared" si="115"/>
        <v>0</v>
      </c>
      <c r="K237" s="16"/>
      <c r="L237" s="25"/>
    </row>
    <row r="238" spans="1:12" x14ac:dyDescent="0.3">
      <c r="A238" s="208"/>
      <c r="B238" s="128"/>
      <c r="C238" s="113" t="s">
        <v>29</v>
      </c>
      <c r="D238" s="147"/>
      <c r="E238" s="147"/>
      <c r="F238" s="147"/>
      <c r="G238" s="114">
        <f>SUMIFS('III. Išlaidos'!$N:$N,'III. Išlaidos'!$B:$B,$B$230,'III. Išlaidos'!$C:$C,C238)</f>
        <v>0</v>
      </c>
      <c r="H238" s="111">
        <f t="shared" si="113"/>
        <v>0</v>
      </c>
      <c r="I238" s="111">
        <f t="shared" si="114"/>
        <v>0</v>
      </c>
      <c r="J238" s="111">
        <f t="shared" si="115"/>
        <v>0</v>
      </c>
      <c r="K238" s="16"/>
      <c r="L238" s="25"/>
    </row>
    <row r="239" spans="1:12" x14ac:dyDescent="0.3">
      <c r="A239" s="208"/>
      <c r="B239" s="128"/>
      <c r="C239" s="113" t="s">
        <v>30</v>
      </c>
      <c r="D239" s="147"/>
      <c r="E239" s="147"/>
      <c r="F239" s="147"/>
      <c r="G239" s="114">
        <f>SUMIFS('III. Išlaidos'!$N:$N,'III. Išlaidos'!$B:$B,$B$230,'III. Išlaidos'!$C:$C,C239)</f>
        <v>0</v>
      </c>
      <c r="H239" s="111">
        <f t="shared" si="113"/>
        <v>0</v>
      </c>
      <c r="I239" s="111">
        <f t="shared" si="114"/>
        <v>0</v>
      </c>
      <c r="J239" s="111">
        <f t="shared" si="115"/>
        <v>0</v>
      </c>
      <c r="K239" s="16"/>
      <c r="L239" s="25"/>
    </row>
    <row r="240" spans="1:12" x14ac:dyDescent="0.3">
      <c r="A240" s="208"/>
      <c r="B240" s="128"/>
      <c r="C240" s="113" t="s">
        <v>31</v>
      </c>
      <c r="D240" s="147"/>
      <c r="E240" s="147"/>
      <c r="F240" s="147"/>
      <c r="G240" s="114">
        <f>SUMIFS('III. Išlaidos'!$N:$N,'III. Išlaidos'!$B:$B,$B$230,'III. Išlaidos'!$C:$C,C240)</f>
        <v>0</v>
      </c>
      <c r="H240" s="111">
        <f t="shared" si="113"/>
        <v>0</v>
      </c>
      <c r="I240" s="119">
        <f t="shared" si="114"/>
        <v>0</v>
      </c>
      <c r="J240" s="119">
        <f t="shared" si="115"/>
        <v>0</v>
      </c>
      <c r="K240" s="16"/>
      <c r="L240" s="25"/>
    </row>
    <row r="241" spans="1:12" ht="19.5" customHeight="1" x14ac:dyDescent="0.3">
      <c r="A241" s="205" t="s">
        <v>171</v>
      </c>
      <c r="B241" s="206"/>
      <c r="C241" s="207"/>
      <c r="D241" s="116">
        <f>SUM(D230:D240)</f>
        <v>0</v>
      </c>
      <c r="E241" s="116">
        <f>SUM(E230:E240)</f>
        <v>0</v>
      </c>
      <c r="F241" s="116">
        <f>SUM(F230:F240)</f>
        <v>0</v>
      </c>
      <c r="G241" s="116">
        <f>SUM(G230:G240)</f>
        <v>0</v>
      </c>
      <c r="H241" s="116">
        <f t="shared" ref="H241" si="116">SUM(H230:H240)</f>
        <v>0</v>
      </c>
      <c r="I241" s="116">
        <f t="shared" ref="I241" si="117">SUM(I230:I240)</f>
        <v>0</v>
      </c>
      <c r="J241" s="116">
        <f t="shared" ref="J241" si="118">SUM(J230:J240)</f>
        <v>0</v>
      </c>
      <c r="K241" s="117"/>
      <c r="L241" s="117"/>
    </row>
    <row r="242" spans="1:12" x14ac:dyDescent="0.3">
      <c r="A242" s="208">
        <v>11</v>
      </c>
      <c r="B242" s="126" t="str">
        <f>IF('I. Sąrašas'!B29="","",'I. Sąrašas'!B29)</f>
        <v/>
      </c>
      <c r="C242" s="110" t="s">
        <v>20</v>
      </c>
      <c r="D242" s="145"/>
      <c r="E242" s="145"/>
      <c r="F242" s="149"/>
      <c r="G242" s="114">
        <f>SUMIFS('III. Išlaidos'!$N:$N,'III. Išlaidos'!$B:$B,$B$242,'III. Išlaidos'!$C:$C,C242)</f>
        <v>0</v>
      </c>
      <c r="H242" s="111">
        <f t="shared" ref="H242:H252" si="119">F242+G242</f>
        <v>0</v>
      </c>
      <c r="I242" s="111">
        <f>D242-H242</f>
        <v>0</v>
      </c>
      <c r="J242" s="111">
        <f>E242-H242</f>
        <v>0</v>
      </c>
      <c r="K242" s="16"/>
      <c r="L242" s="25"/>
    </row>
    <row r="243" spans="1:12" x14ac:dyDescent="0.3">
      <c r="A243" s="208"/>
      <c r="B243" s="128" t="str">
        <f>IF('I. Sąrašas'!C29="","",'I. Sąrašas'!C29)</f>
        <v/>
      </c>
      <c r="C243" s="113" t="s">
        <v>22</v>
      </c>
      <c r="D243" s="147"/>
      <c r="E243" s="147"/>
      <c r="F243" s="147"/>
      <c r="G243" s="114">
        <f>SUMIFS('III. Išlaidos'!$N:$N,'III. Išlaidos'!$B:$B,$B$242,'III. Išlaidos'!$C:$C,C243)</f>
        <v>0</v>
      </c>
      <c r="H243" s="111">
        <f t="shared" si="119"/>
        <v>0</v>
      </c>
      <c r="I243" s="119">
        <f t="shared" ref="I243:I252" si="120">D243-H243</f>
        <v>0</v>
      </c>
      <c r="J243" s="119">
        <f t="shared" ref="J243:J252" si="121">E243-H243</f>
        <v>0</v>
      </c>
      <c r="K243" s="16"/>
      <c r="L243" s="25"/>
    </row>
    <row r="244" spans="1:12" x14ac:dyDescent="0.3">
      <c r="A244" s="208"/>
      <c r="B244" s="128"/>
      <c r="C244" s="113" t="s">
        <v>23</v>
      </c>
      <c r="D244" s="147"/>
      <c r="E244" s="147"/>
      <c r="F244" s="147"/>
      <c r="G244" s="114">
        <f>SUMIFS('III. Išlaidos'!$N:$N,'III. Išlaidos'!$B:$B,$B$242,'III. Išlaidos'!$C:$C,C244)</f>
        <v>0</v>
      </c>
      <c r="H244" s="111">
        <f t="shared" si="119"/>
        <v>0</v>
      </c>
      <c r="I244" s="119">
        <f t="shared" si="120"/>
        <v>0</v>
      </c>
      <c r="J244" s="119">
        <f t="shared" si="121"/>
        <v>0</v>
      </c>
      <c r="K244" s="16"/>
      <c r="L244" s="25"/>
    </row>
    <row r="245" spans="1:12" x14ac:dyDescent="0.3">
      <c r="A245" s="208"/>
      <c r="B245" s="128"/>
      <c r="C245" s="113" t="s">
        <v>24</v>
      </c>
      <c r="D245" s="147"/>
      <c r="E245" s="147"/>
      <c r="F245" s="147"/>
      <c r="G245" s="114">
        <f>SUMIFS('III. Išlaidos'!$N:$N,'III. Išlaidos'!$B:$B,$B$242,'III. Išlaidos'!$C:$C,C245)</f>
        <v>0</v>
      </c>
      <c r="H245" s="111">
        <f t="shared" si="119"/>
        <v>0</v>
      </c>
      <c r="I245" s="111">
        <f t="shared" si="120"/>
        <v>0</v>
      </c>
      <c r="J245" s="111">
        <f t="shared" si="121"/>
        <v>0</v>
      </c>
      <c r="K245" s="16"/>
      <c r="L245" s="25"/>
    </row>
    <row r="246" spans="1:12" x14ac:dyDescent="0.3">
      <c r="A246" s="208"/>
      <c r="B246" s="128"/>
      <c r="C246" s="113" t="s">
        <v>25</v>
      </c>
      <c r="D246" s="147"/>
      <c r="E246" s="147"/>
      <c r="F246" s="147"/>
      <c r="G246" s="114">
        <f>SUMIFS('III. Išlaidos'!$N:$N,'III. Išlaidos'!$B:$B,$B$242,'III. Išlaidos'!$C:$C,C246)</f>
        <v>0</v>
      </c>
      <c r="H246" s="111">
        <f t="shared" si="119"/>
        <v>0</v>
      </c>
      <c r="I246" s="111">
        <f t="shared" si="120"/>
        <v>0</v>
      </c>
      <c r="J246" s="111">
        <f t="shared" si="121"/>
        <v>0</v>
      </c>
      <c r="K246" s="16"/>
      <c r="L246" s="25"/>
    </row>
    <row r="247" spans="1:12" x14ac:dyDescent="0.3">
      <c r="A247" s="208"/>
      <c r="B247" s="128"/>
      <c r="C247" s="113" t="s">
        <v>26</v>
      </c>
      <c r="D247" s="147"/>
      <c r="E247" s="147"/>
      <c r="F247" s="147"/>
      <c r="G247" s="114">
        <f>SUMIFS('III. Išlaidos'!$N:$N,'III. Išlaidos'!$B:$B,$B$242,'III. Išlaidos'!$C:$C,C247)</f>
        <v>0</v>
      </c>
      <c r="H247" s="111">
        <f t="shared" si="119"/>
        <v>0</v>
      </c>
      <c r="I247" s="111">
        <f t="shared" si="120"/>
        <v>0</v>
      </c>
      <c r="J247" s="111">
        <f t="shared" si="121"/>
        <v>0</v>
      </c>
      <c r="K247" s="16"/>
      <c r="L247" s="25"/>
    </row>
    <row r="248" spans="1:12" x14ac:dyDescent="0.3">
      <c r="A248" s="208"/>
      <c r="B248" s="128"/>
      <c r="C248" s="113" t="s">
        <v>27</v>
      </c>
      <c r="D248" s="147"/>
      <c r="E248" s="147"/>
      <c r="F248" s="147"/>
      <c r="G248" s="114">
        <f>SUMIFS('III. Išlaidos'!$N:$N,'III. Išlaidos'!$B:$B,$B$242,'III. Išlaidos'!$C:$C,C248)</f>
        <v>0</v>
      </c>
      <c r="H248" s="111">
        <f t="shared" si="119"/>
        <v>0</v>
      </c>
      <c r="I248" s="111">
        <f t="shared" si="120"/>
        <v>0</v>
      </c>
      <c r="J248" s="111">
        <f t="shared" si="121"/>
        <v>0</v>
      </c>
      <c r="K248" s="16"/>
      <c r="L248" s="25"/>
    </row>
    <row r="249" spans="1:12" ht="20.399999999999999" x14ac:dyDescent="0.3">
      <c r="A249" s="208"/>
      <c r="B249" s="128"/>
      <c r="C249" s="113" t="s">
        <v>28</v>
      </c>
      <c r="D249" s="147"/>
      <c r="E249" s="147"/>
      <c r="F249" s="147"/>
      <c r="G249" s="114">
        <f>SUMIFS('III. Išlaidos'!$N:$N,'III. Išlaidos'!$B:$B,$B$242,'III. Išlaidos'!$C:$C,C249)</f>
        <v>0</v>
      </c>
      <c r="H249" s="111">
        <f t="shared" si="119"/>
        <v>0</v>
      </c>
      <c r="I249" s="111">
        <f>D249-H249</f>
        <v>0</v>
      </c>
      <c r="J249" s="111">
        <f t="shared" si="121"/>
        <v>0</v>
      </c>
      <c r="K249" s="16"/>
      <c r="L249" s="25"/>
    </row>
    <row r="250" spans="1:12" x14ac:dyDescent="0.3">
      <c r="A250" s="208"/>
      <c r="B250" s="128"/>
      <c r="C250" s="113" t="s">
        <v>29</v>
      </c>
      <c r="D250" s="147"/>
      <c r="E250" s="147"/>
      <c r="F250" s="147"/>
      <c r="G250" s="114">
        <f>SUMIFS('III. Išlaidos'!$N:$N,'III. Išlaidos'!$B:$B,$B$242,'III. Išlaidos'!$C:$C,C250)</f>
        <v>0</v>
      </c>
      <c r="H250" s="111">
        <f t="shared" si="119"/>
        <v>0</v>
      </c>
      <c r="I250" s="111">
        <f t="shared" si="120"/>
        <v>0</v>
      </c>
      <c r="J250" s="111">
        <f t="shared" si="121"/>
        <v>0</v>
      </c>
      <c r="K250" s="16"/>
      <c r="L250" s="25"/>
    </row>
    <row r="251" spans="1:12" x14ac:dyDescent="0.3">
      <c r="A251" s="208"/>
      <c r="B251" s="128"/>
      <c r="C251" s="113" t="s">
        <v>30</v>
      </c>
      <c r="D251" s="147"/>
      <c r="E251" s="147"/>
      <c r="F251" s="147"/>
      <c r="G251" s="114">
        <f>SUMIFS('III. Išlaidos'!$N:$N,'III. Išlaidos'!$B:$B,$B$242,'III. Išlaidos'!$C:$C,C251)</f>
        <v>0</v>
      </c>
      <c r="H251" s="111">
        <f t="shared" si="119"/>
        <v>0</v>
      </c>
      <c r="I251" s="111">
        <f t="shared" si="120"/>
        <v>0</v>
      </c>
      <c r="J251" s="111">
        <f t="shared" si="121"/>
        <v>0</v>
      </c>
      <c r="K251" s="16"/>
      <c r="L251" s="25"/>
    </row>
    <row r="252" spans="1:12" x14ac:dyDescent="0.3">
      <c r="A252" s="208"/>
      <c r="B252" s="128"/>
      <c r="C252" s="113" t="s">
        <v>31</v>
      </c>
      <c r="D252" s="147"/>
      <c r="E252" s="147"/>
      <c r="F252" s="147"/>
      <c r="G252" s="114">
        <f>SUMIFS('III. Išlaidos'!$N:$N,'III. Išlaidos'!$B:$B,$B$242,'III. Išlaidos'!$C:$C,C252)</f>
        <v>0</v>
      </c>
      <c r="H252" s="111">
        <f t="shared" si="119"/>
        <v>0</v>
      </c>
      <c r="I252" s="119">
        <f t="shared" si="120"/>
        <v>0</v>
      </c>
      <c r="J252" s="119">
        <f t="shared" si="121"/>
        <v>0</v>
      </c>
      <c r="K252" s="16"/>
      <c r="L252" s="25"/>
    </row>
    <row r="253" spans="1:12" ht="19.5" customHeight="1" x14ac:dyDescent="0.3">
      <c r="A253" s="205" t="s">
        <v>172</v>
      </c>
      <c r="B253" s="206"/>
      <c r="C253" s="207"/>
      <c r="D253" s="116">
        <f>SUM(D242:D252)</f>
        <v>0</v>
      </c>
      <c r="E253" s="116">
        <f>SUM(E242:E252)</f>
        <v>0</v>
      </c>
      <c r="F253" s="116">
        <f>SUM(F242:F252)</f>
        <v>0</v>
      </c>
      <c r="G253" s="116">
        <f>SUM(G242:G252)</f>
        <v>0</v>
      </c>
      <c r="H253" s="116">
        <f t="shared" ref="H253" si="122">SUM(H242:H252)</f>
        <v>0</v>
      </c>
      <c r="I253" s="116">
        <f t="shared" ref="I253" si="123">SUM(I242:I252)</f>
        <v>0</v>
      </c>
      <c r="J253" s="116">
        <f t="shared" ref="J253" si="124">SUM(J242:J252)</f>
        <v>0</v>
      </c>
      <c r="K253" s="117"/>
      <c r="L253" s="117"/>
    </row>
    <row r="254" spans="1:12" x14ac:dyDescent="0.3">
      <c r="A254" s="208">
        <v>12</v>
      </c>
      <c r="B254" s="126" t="str">
        <f>IF('I. Sąrašas'!B30="","",'I. Sąrašas'!B30)</f>
        <v/>
      </c>
      <c r="C254" s="110" t="s">
        <v>20</v>
      </c>
      <c r="D254" s="145"/>
      <c r="E254" s="145"/>
      <c r="F254" s="149"/>
      <c r="G254" s="114">
        <f>SUMIFS('III. Išlaidos'!$N:$N,'III. Išlaidos'!$B:$B,$B$254,'III. Išlaidos'!$C:$C,C254)</f>
        <v>0</v>
      </c>
      <c r="H254" s="111">
        <f t="shared" ref="H254:H264" si="125">F254+G254</f>
        <v>0</v>
      </c>
      <c r="I254" s="111">
        <f>D254-H254</f>
        <v>0</v>
      </c>
      <c r="J254" s="111">
        <f>E254-H254</f>
        <v>0</v>
      </c>
      <c r="K254" s="16"/>
      <c r="L254" s="25"/>
    </row>
    <row r="255" spans="1:12" x14ac:dyDescent="0.3">
      <c r="A255" s="208"/>
      <c r="B255" s="128" t="str">
        <f>IF('I. Sąrašas'!C30="","",'I. Sąrašas'!C30)</f>
        <v/>
      </c>
      <c r="C255" s="113" t="s">
        <v>22</v>
      </c>
      <c r="D255" s="147"/>
      <c r="E255" s="147"/>
      <c r="F255" s="147"/>
      <c r="G255" s="114">
        <f>SUMIFS('III. Išlaidos'!$N:$N,'III. Išlaidos'!$B:$B,$B$254,'III. Išlaidos'!$C:$C,C255)</f>
        <v>0</v>
      </c>
      <c r="H255" s="111">
        <f t="shared" si="125"/>
        <v>0</v>
      </c>
      <c r="I255" s="119">
        <f t="shared" ref="I255:I264" si="126">D255-H255</f>
        <v>0</v>
      </c>
      <c r="J255" s="119">
        <f t="shared" ref="J255:J264" si="127">E255-H255</f>
        <v>0</v>
      </c>
      <c r="K255" s="16"/>
      <c r="L255" s="25"/>
    </row>
    <row r="256" spans="1:12" x14ac:dyDescent="0.3">
      <c r="A256" s="208"/>
      <c r="B256" s="128"/>
      <c r="C256" s="113" t="s">
        <v>23</v>
      </c>
      <c r="D256" s="147"/>
      <c r="E256" s="147"/>
      <c r="F256" s="147"/>
      <c r="G256" s="114">
        <f>SUMIFS('III. Išlaidos'!$N:$N,'III. Išlaidos'!$B:$B,$B$254,'III. Išlaidos'!$C:$C,C256)</f>
        <v>0</v>
      </c>
      <c r="H256" s="111">
        <f t="shared" si="125"/>
        <v>0</v>
      </c>
      <c r="I256" s="119">
        <f t="shared" si="126"/>
        <v>0</v>
      </c>
      <c r="J256" s="119">
        <f t="shared" si="127"/>
        <v>0</v>
      </c>
      <c r="K256" s="16"/>
      <c r="L256" s="25"/>
    </row>
    <row r="257" spans="1:12" x14ac:dyDescent="0.3">
      <c r="A257" s="208"/>
      <c r="B257" s="128"/>
      <c r="C257" s="113" t="s">
        <v>24</v>
      </c>
      <c r="D257" s="147"/>
      <c r="E257" s="147"/>
      <c r="F257" s="147"/>
      <c r="G257" s="114">
        <f>SUMIFS('III. Išlaidos'!$N:$N,'III. Išlaidos'!$B:$B,$B$254,'III. Išlaidos'!$C:$C,C257)</f>
        <v>0</v>
      </c>
      <c r="H257" s="111">
        <f t="shared" si="125"/>
        <v>0</v>
      </c>
      <c r="I257" s="111">
        <f t="shared" si="126"/>
        <v>0</v>
      </c>
      <c r="J257" s="111">
        <f t="shared" si="127"/>
        <v>0</v>
      </c>
      <c r="K257" s="16"/>
      <c r="L257" s="25"/>
    </row>
    <row r="258" spans="1:12" x14ac:dyDescent="0.3">
      <c r="A258" s="208"/>
      <c r="B258" s="128"/>
      <c r="C258" s="113" t="s">
        <v>25</v>
      </c>
      <c r="D258" s="147"/>
      <c r="E258" s="147"/>
      <c r="F258" s="147"/>
      <c r="G258" s="114">
        <f>SUMIFS('III. Išlaidos'!$N:$N,'III. Išlaidos'!$B:$B,$B$254,'III. Išlaidos'!$C:$C,C258)</f>
        <v>0</v>
      </c>
      <c r="H258" s="111">
        <f t="shared" si="125"/>
        <v>0</v>
      </c>
      <c r="I258" s="111">
        <f t="shared" si="126"/>
        <v>0</v>
      </c>
      <c r="J258" s="111">
        <f t="shared" si="127"/>
        <v>0</v>
      </c>
      <c r="K258" s="16"/>
      <c r="L258" s="25"/>
    </row>
    <row r="259" spans="1:12" x14ac:dyDescent="0.3">
      <c r="A259" s="208"/>
      <c r="B259" s="128"/>
      <c r="C259" s="113" t="s">
        <v>26</v>
      </c>
      <c r="D259" s="147"/>
      <c r="E259" s="147"/>
      <c r="F259" s="147"/>
      <c r="G259" s="114">
        <f>SUMIFS('III. Išlaidos'!$N:$N,'III. Išlaidos'!$B:$B,$B$254,'III. Išlaidos'!$C:$C,C259)</f>
        <v>0</v>
      </c>
      <c r="H259" s="111">
        <f t="shared" si="125"/>
        <v>0</v>
      </c>
      <c r="I259" s="111">
        <f t="shared" si="126"/>
        <v>0</v>
      </c>
      <c r="J259" s="111">
        <f t="shared" si="127"/>
        <v>0</v>
      </c>
      <c r="K259" s="16"/>
      <c r="L259" s="25"/>
    </row>
    <row r="260" spans="1:12" x14ac:dyDescent="0.3">
      <c r="A260" s="208"/>
      <c r="B260" s="128"/>
      <c r="C260" s="113" t="s">
        <v>27</v>
      </c>
      <c r="D260" s="147"/>
      <c r="E260" s="147"/>
      <c r="F260" s="147"/>
      <c r="G260" s="114">
        <f>SUMIFS('III. Išlaidos'!$N:$N,'III. Išlaidos'!$B:$B,$B$254,'III. Išlaidos'!$C:$C,C260)</f>
        <v>0</v>
      </c>
      <c r="H260" s="111">
        <f t="shared" si="125"/>
        <v>0</v>
      </c>
      <c r="I260" s="111">
        <f t="shared" si="126"/>
        <v>0</v>
      </c>
      <c r="J260" s="111">
        <f t="shared" si="127"/>
        <v>0</v>
      </c>
      <c r="K260" s="16"/>
      <c r="L260" s="25"/>
    </row>
    <row r="261" spans="1:12" ht="20.399999999999999" x14ac:dyDescent="0.3">
      <c r="A261" s="208"/>
      <c r="B261" s="128"/>
      <c r="C261" s="113" t="s">
        <v>28</v>
      </c>
      <c r="D261" s="147"/>
      <c r="E261" s="147"/>
      <c r="F261" s="147"/>
      <c r="G261" s="114">
        <f>SUMIFS('III. Išlaidos'!$N:$N,'III. Išlaidos'!$B:$B,$B$254,'III. Išlaidos'!$C:$C,C261)</f>
        <v>0</v>
      </c>
      <c r="H261" s="111">
        <f t="shared" si="125"/>
        <v>0</v>
      </c>
      <c r="I261" s="111">
        <f>D261-H261</f>
        <v>0</v>
      </c>
      <c r="J261" s="111">
        <f t="shared" si="127"/>
        <v>0</v>
      </c>
      <c r="K261" s="16"/>
      <c r="L261" s="25"/>
    </row>
    <row r="262" spans="1:12" x14ac:dyDescent="0.3">
      <c r="A262" s="208"/>
      <c r="B262" s="128"/>
      <c r="C262" s="113" t="s">
        <v>29</v>
      </c>
      <c r="D262" s="147"/>
      <c r="E262" s="147"/>
      <c r="F262" s="147"/>
      <c r="G262" s="114">
        <f>SUMIFS('III. Išlaidos'!$N:$N,'III. Išlaidos'!$B:$B,$B$254,'III. Išlaidos'!$C:$C,C262)</f>
        <v>0</v>
      </c>
      <c r="H262" s="111">
        <f t="shared" si="125"/>
        <v>0</v>
      </c>
      <c r="I262" s="111">
        <f t="shared" si="126"/>
        <v>0</v>
      </c>
      <c r="J262" s="111">
        <f t="shared" si="127"/>
        <v>0</v>
      </c>
      <c r="K262" s="16"/>
      <c r="L262" s="25"/>
    </row>
    <row r="263" spans="1:12" x14ac:dyDescent="0.3">
      <c r="A263" s="208"/>
      <c r="B263" s="128"/>
      <c r="C263" s="113" t="s">
        <v>30</v>
      </c>
      <c r="D263" s="147"/>
      <c r="E263" s="147"/>
      <c r="F263" s="147"/>
      <c r="G263" s="114">
        <f>SUMIFS('III. Išlaidos'!$N:$N,'III. Išlaidos'!$B:$B,$B$254,'III. Išlaidos'!$C:$C,C263)</f>
        <v>0</v>
      </c>
      <c r="H263" s="111">
        <f t="shared" si="125"/>
        <v>0</v>
      </c>
      <c r="I263" s="111">
        <f t="shared" si="126"/>
        <v>0</v>
      </c>
      <c r="J263" s="111">
        <f t="shared" si="127"/>
        <v>0</v>
      </c>
      <c r="K263" s="16"/>
      <c r="L263" s="25"/>
    </row>
    <row r="264" spans="1:12" x14ac:dyDescent="0.3">
      <c r="A264" s="208"/>
      <c r="B264" s="128"/>
      <c r="C264" s="113" t="s">
        <v>31</v>
      </c>
      <c r="D264" s="147"/>
      <c r="E264" s="147"/>
      <c r="F264" s="147"/>
      <c r="G264" s="114">
        <f>SUMIFS('III. Išlaidos'!$N:$N,'III. Išlaidos'!$B:$B,$B$254,'III. Išlaidos'!$C:$C,C264)</f>
        <v>0</v>
      </c>
      <c r="H264" s="111">
        <f t="shared" si="125"/>
        <v>0</v>
      </c>
      <c r="I264" s="119">
        <f t="shared" si="126"/>
        <v>0</v>
      </c>
      <c r="J264" s="119">
        <f t="shared" si="127"/>
        <v>0</v>
      </c>
      <c r="K264" s="16"/>
      <c r="L264" s="25"/>
    </row>
    <row r="265" spans="1:12" ht="19.5" customHeight="1" x14ac:dyDescent="0.3">
      <c r="A265" s="205" t="s">
        <v>173</v>
      </c>
      <c r="B265" s="206"/>
      <c r="C265" s="207"/>
      <c r="D265" s="116">
        <f>SUM(D254:D264)</f>
        <v>0</v>
      </c>
      <c r="E265" s="116">
        <f>SUM(E254:E264)</f>
        <v>0</v>
      </c>
      <c r="F265" s="116">
        <f>SUM(F254:F264)</f>
        <v>0</v>
      </c>
      <c r="G265" s="116">
        <f>SUM(G254:G264)</f>
        <v>0</v>
      </c>
      <c r="H265" s="116">
        <f t="shared" ref="H265" si="128">SUM(H254:H264)</f>
        <v>0</v>
      </c>
      <c r="I265" s="116">
        <f t="shared" ref="I265" si="129">SUM(I254:I264)</f>
        <v>0</v>
      </c>
      <c r="J265" s="116">
        <f t="shared" ref="J265" si="130">SUM(J254:J264)</f>
        <v>0</v>
      </c>
      <c r="K265" s="117"/>
      <c r="L265" s="117"/>
    </row>
    <row r="266" spans="1:12" outlineLevel="1" x14ac:dyDescent="0.3">
      <c r="A266" s="208">
        <v>13</v>
      </c>
      <c r="B266" s="126" t="str">
        <f>IF('I. Sąrašas'!B31="","",'I. Sąrašas'!B31)</f>
        <v/>
      </c>
      <c r="C266" s="110" t="s">
        <v>20</v>
      </c>
      <c r="D266" s="145"/>
      <c r="E266" s="145"/>
      <c r="F266" s="149"/>
      <c r="G266" s="114">
        <f>SUMIFS('III. Išlaidos'!$N:$N,'III. Išlaidos'!$B:$B,$B$266,'III. Išlaidos'!$C:$C,C266)</f>
        <v>0</v>
      </c>
      <c r="H266" s="111">
        <f t="shared" ref="H266:H276" si="131">F266+G266</f>
        <v>0</v>
      </c>
      <c r="I266" s="111">
        <f>D266-H266</f>
        <v>0</v>
      </c>
      <c r="J266" s="111">
        <f>E266-H266</f>
        <v>0</v>
      </c>
      <c r="K266" s="16"/>
      <c r="L266" s="25"/>
    </row>
    <row r="267" spans="1:12" outlineLevel="1" x14ac:dyDescent="0.3">
      <c r="A267" s="208"/>
      <c r="B267" s="128" t="str">
        <f>IF('I. Sąrašas'!C31="","",'I. Sąrašas'!C31)</f>
        <v/>
      </c>
      <c r="C267" s="113" t="s">
        <v>22</v>
      </c>
      <c r="D267" s="147"/>
      <c r="E267" s="147"/>
      <c r="F267" s="147"/>
      <c r="G267" s="114">
        <f>SUMIFS('III. Išlaidos'!$N:$N,'III. Išlaidos'!$B:$B,$B$266,'III. Išlaidos'!$C:$C,C267)</f>
        <v>0</v>
      </c>
      <c r="H267" s="111">
        <f t="shared" si="131"/>
        <v>0</v>
      </c>
      <c r="I267" s="119">
        <f t="shared" ref="I267:I276" si="132">D267-H267</f>
        <v>0</v>
      </c>
      <c r="J267" s="119">
        <f t="shared" ref="J267:J276" si="133">E267-H267</f>
        <v>0</v>
      </c>
      <c r="K267" s="16"/>
      <c r="L267" s="25"/>
    </row>
    <row r="268" spans="1:12" outlineLevel="1" x14ac:dyDescent="0.3">
      <c r="A268" s="208"/>
      <c r="B268" s="128"/>
      <c r="C268" s="113" t="s">
        <v>23</v>
      </c>
      <c r="D268" s="147"/>
      <c r="E268" s="147"/>
      <c r="F268" s="147"/>
      <c r="G268" s="114">
        <f>SUMIFS('III. Išlaidos'!$N:$N,'III. Išlaidos'!$B:$B,$B$266,'III. Išlaidos'!$C:$C,C268)</f>
        <v>0</v>
      </c>
      <c r="H268" s="111">
        <f t="shared" si="131"/>
        <v>0</v>
      </c>
      <c r="I268" s="119">
        <f t="shared" si="132"/>
        <v>0</v>
      </c>
      <c r="J268" s="119">
        <f t="shared" si="133"/>
        <v>0</v>
      </c>
      <c r="K268" s="16"/>
      <c r="L268" s="25"/>
    </row>
    <row r="269" spans="1:12" outlineLevel="1" x14ac:dyDescent="0.3">
      <c r="A269" s="208"/>
      <c r="B269" s="128"/>
      <c r="C269" s="113" t="s">
        <v>24</v>
      </c>
      <c r="D269" s="147"/>
      <c r="E269" s="147"/>
      <c r="F269" s="147"/>
      <c r="G269" s="114">
        <f>SUMIFS('III. Išlaidos'!$N:$N,'III. Išlaidos'!$B:$B,$B$266,'III. Išlaidos'!$C:$C,C269)</f>
        <v>0</v>
      </c>
      <c r="H269" s="111">
        <f t="shared" si="131"/>
        <v>0</v>
      </c>
      <c r="I269" s="111">
        <f t="shared" si="132"/>
        <v>0</v>
      </c>
      <c r="J269" s="111">
        <f t="shared" si="133"/>
        <v>0</v>
      </c>
      <c r="K269" s="16"/>
      <c r="L269" s="25"/>
    </row>
    <row r="270" spans="1:12" outlineLevel="1" x14ac:dyDescent="0.3">
      <c r="A270" s="208"/>
      <c r="B270" s="128"/>
      <c r="C270" s="113" t="s">
        <v>25</v>
      </c>
      <c r="D270" s="147"/>
      <c r="E270" s="147"/>
      <c r="F270" s="147"/>
      <c r="G270" s="114">
        <f>SUMIFS('III. Išlaidos'!$N:$N,'III. Išlaidos'!$B:$B,$B$266,'III. Išlaidos'!$C:$C,C270)</f>
        <v>0</v>
      </c>
      <c r="H270" s="111">
        <f t="shared" si="131"/>
        <v>0</v>
      </c>
      <c r="I270" s="111">
        <f t="shared" si="132"/>
        <v>0</v>
      </c>
      <c r="J270" s="111">
        <f t="shared" si="133"/>
        <v>0</v>
      </c>
      <c r="K270" s="16"/>
      <c r="L270" s="25"/>
    </row>
    <row r="271" spans="1:12" outlineLevel="1" x14ac:dyDescent="0.3">
      <c r="A271" s="208"/>
      <c r="B271" s="128"/>
      <c r="C271" s="113" t="s">
        <v>26</v>
      </c>
      <c r="D271" s="147"/>
      <c r="E271" s="147"/>
      <c r="F271" s="147"/>
      <c r="G271" s="114">
        <f>SUMIFS('III. Išlaidos'!$N:$N,'III. Išlaidos'!$B:$B,$B$266,'III. Išlaidos'!$C:$C,C271)</f>
        <v>0</v>
      </c>
      <c r="H271" s="111">
        <f t="shared" si="131"/>
        <v>0</v>
      </c>
      <c r="I271" s="111">
        <f t="shared" si="132"/>
        <v>0</v>
      </c>
      <c r="J271" s="111">
        <f t="shared" si="133"/>
        <v>0</v>
      </c>
      <c r="K271" s="16"/>
      <c r="L271" s="25"/>
    </row>
    <row r="272" spans="1:12" outlineLevel="1" x14ac:dyDescent="0.3">
      <c r="A272" s="208"/>
      <c r="B272" s="128"/>
      <c r="C272" s="113" t="s">
        <v>27</v>
      </c>
      <c r="D272" s="147"/>
      <c r="E272" s="147"/>
      <c r="F272" s="147"/>
      <c r="G272" s="114">
        <f>SUMIFS('III. Išlaidos'!$N:$N,'III. Išlaidos'!$B:$B,$B$266,'III. Išlaidos'!$C:$C,C272)</f>
        <v>0</v>
      </c>
      <c r="H272" s="111">
        <f t="shared" si="131"/>
        <v>0</v>
      </c>
      <c r="I272" s="111">
        <f t="shared" si="132"/>
        <v>0</v>
      </c>
      <c r="J272" s="111">
        <f t="shared" si="133"/>
        <v>0</v>
      </c>
      <c r="K272" s="16"/>
      <c r="L272" s="25"/>
    </row>
    <row r="273" spans="1:12" ht="20.399999999999999" outlineLevel="1" x14ac:dyDescent="0.3">
      <c r="A273" s="208"/>
      <c r="B273" s="128"/>
      <c r="C273" s="113" t="s">
        <v>28</v>
      </c>
      <c r="D273" s="147"/>
      <c r="E273" s="147"/>
      <c r="F273" s="147"/>
      <c r="G273" s="114">
        <f>SUMIFS('III. Išlaidos'!$N:$N,'III. Išlaidos'!$B:$B,$B$266,'III. Išlaidos'!$C:$C,C273)</f>
        <v>0</v>
      </c>
      <c r="H273" s="111">
        <f t="shared" si="131"/>
        <v>0</v>
      </c>
      <c r="I273" s="111">
        <f>D273-H273</f>
        <v>0</v>
      </c>
      <c r="J273" s="111">
        <f t="shared" si="133"/>
        <v>0</v>
      </c>
      <c r="K273" s="16"/>
      <c r="L273" s="25"/>
    </row>
    <row r="274" spans="1:12" outlineLevel="1" x14ac:dyDescent="0.3">
      <c r="A274" s="208"/>
      <c r="B274" s="128"/>
      <c r="C274" s="113" t="s">
        <v>29</v>
      </c>
      <c r="D274" s="147"/>
      <c r="E274" s="147"/>
      <c r="F274" s="147"/>
      <c r="G274" s="114">
        <f>SUMIFS('III. Išlaidos'!$N:$N,'III. Išlaidos'!$B:$B,$B$266,'III. Išlaidos'!$C:$C,C274)</f>
        <v>0</v>
      </c>
      <c r="H274" s="111">
        <f t="shared" si="131"/>
        <v>0</v>
      </c>
      <c r="I274" s="111">
        <f t="shared" si="132"/>
        <v>0</v>
      </c>
      <c r="J274" s="111">
        <f t="shared" si="133"/>
        <v>0</v>
      </c>
      <c r="K274" s="16"/>
      <c r="L274" s="25"/>
    </row>
    <row r="275" spans="1:12" outlineLevel="1" x14ac:dyDescent="0.3">
      <c r="A275" s="208"/>
      <c r="B275" s="128"/>
      <c r="C275" s="113" t="s">
        <v>30</v>
      </c>
      <c r="D275" s="147"/>
      <c r="E275" s="147"/>
      <c r="F275" s="147"/>
      <c r="G275" s="114">
        <f>SUMIFS('III. Išlaidos'!$N:$N,'III. Išlaidos'!$B:$B,$B$266,'III. Išlaidos'!$C:$C,C275)</f>
        <v>0</v>
      </c>
      <c r="H275" s="111">
        <f t="shared" si="131"/>
        <v>0</v>
      </c>
      <c r="I275" s="111">
        <f t="shared" si="132"/>
        <v>0</v>
      </c>
      <c r="J275" s="111">
        <f t="shared" si="133"/>
        <v>0</v>
      </c>
      <c r="K275" s="16"/>
      <c r="L275" s="25"/>
    </row>
    <row r="276" spans="1:12" outlineLevel="1" x14ac:dyDescent="0.3">
      <c r="A276" s="208"/>
      <c r="B276" s="128"/>
      <c r="C276" s="113" t="s">
        <v>31</v>
      </c>
      <c r="D276" s="147"/>
      <c r="E276" s="147"/>
      <c r="F276" s="147"/>
      <c r="G276" s="114">
        <f>SUMIFS('III. Išlaidos'!$N:$N,'III. Išlaidos'!$B:$B,$B$266,'III. Išlaidos'!$C:$C,C276)</f>
        <v>0</v>
      </c>
      <c r="H276" s="111">
        <f t="shared" si="131"/>
        <v>0</v>
      </c>
      <c r="I276" s="119">
        <f t="shared" si="132"/>
        <v>0</v>
      </c>
      <c r="J276" s="119">
        <f t="shared" si="133"/>
        <v>0</v>
      </c>
      <c r="K276" s="16"/>
      <c r="L276" s="25"/>
    </row>
    <row r="277" spans="1:12" ht="19.5" customHeight="1" outlineLevel="1" x14ac:dyDescent="0.3">
      <c r="A277" s="205" t="s">
        <v>174</v>
      </c>
      <c r="B277" s="206"/>
      <c r="C277" s="207"/>
      <c r="D277" s="116">
        <f>SUM(D266:D276)</f>
        <v>0</v>
      </c>
      <c r="E277" s="116">
        <f>SUM(E266:E276)</f>
        <v>0</v>
      </c>
      <c r="F277" s="116">
        <f>SUM(F266:F276)</f>
        <v>0</v>
      </c>
      <c r="G277" s="116">
        <f>SUM(G266:G276)</f>
        <v>0</v>
      </c>
      <c r="H277" s="116">
        <f t="shared" ref="H277" si="134">SUM(H266:H276)</f>
        <v>0</v>
      </c>
      <c r="I277" s="116">
        <f t="shared" ref="I277" si="135">SUM(I266:I276)</f>
        <v>0</v>
      </c>
      <c r="J277" s="116">
        <f t="shared" ref="J277" si="136">SUM(J266:J276)</f>
        <v>0</v>
      </c>
      <c r="K277" s="117"/>
      <c r="L277" s="117"/>
    </row>
    <row r="278" spans="1:12" outlineLevel="1" x14ac:dyDescent="0.3">
      <c r="A278" s="208">
        <v>14</v>
      </c>
      <c r="B278" s="126" t="str">
        <f>IF('I. Sąrašas'!B32="","",'I. Sąrašas'!B32)</f>
        <v/>
      </c>
      <c r="C278" s="110" t="s">
        <v>20</v>
      </c>
      <c r="D278" s="145"/>
      <c r="E278" s="145"/>
      <c r="F278" s="149"/>
      <c r="G278" s="114">
        <f>SUMIFS('III. Išlaidos'!$N:$N,'III. Išlaidos'!$B:$B,$B$278,'III. Išlaidos'!$C:$C,C278)</f>
        <v>0</v>
      </c>
      <c r="H278" s="111">
        <f t="shared" ref="H278:H288" si="137">F278+G278</f>
        <v>0</v>
      </c>
      <c r="I278" s="111">
        <f>D278-H278</f>
        <v>0</v>
      </c>
      <c r="J278" s="111">
        <f>E278-H278</f>
        <v>0</v>
      </c>
      <c r="K278" s="16"/>
      <c r="L278" s="25"/>
    </row>
    <row r="279" spans="1:12" outlineLevel="1" x14ac:dyDescent="0.3">
      <c r="A279" s="208"/>
      <c r="B279" s="128" t="str">
        <f>IF('I. Sąrašas'!C32="","",'I. Sąrašas'!C32)</f>
        <v/>
      </c>
      <c r="C279" s="113" t="s">
        <v>22</v>
      </c>
      <c r="D279" s="147"/>
      <c r="E279" s="147"/>
      <c r="F279" s="147"/>
      <c r="G279" s="114">
        <f>SUMIFS('III. Išlaidos'!$N:$N,'III. Išlaidos'!$B:$B,$B$278,'III. Išlaidos'!$C:$C,C279)</f>
        <v>0</v>
      </c>
      <c r="H279" s="111">
        <f t="shared" si="137"/>
        <v>0</v>
      </c>
      <c r="I279" s="119">
        <f t="shared" ref="I279:I288" si="138">D279-H279</f>
        <v>0</v>
      </c>
      <c r="J279" s="119">
        <f t="shared" ref="J279:J288" si="139">E279-H279</f>
        <v>0</v>
      </c>
      <c r="K279" s="16"/>
      <c r="L279" s="25"/>
    </row>
    <row r="280" spans="1:12" outlineLevel="1" x14ac:dyDescent="0.3">
      <c r="A280" s="208"/>
      <c r="B280" s="128"/>
      <c r="C280" s="113" t="s">
        <v>23</v>
      </c>
      <c r="D280" s="147"/>
      <c r="E280" s="147"/>
      <c r="F280" s="147"/>
      <c r="G280" s="114">
        <f>SUMIFS('III. Išlaidos'!$N:$N,'III. Išlaidos'!$B:$B,$B$278,'III. Išlaidos'!$C:$C,C280)</f>
        <v>0</v>
      </c>
      <c r="H280" s="111">
        <f t="shared" si="137"/>
        <v>0</v>
      </c>
      <c r="I280" s="119">
        <f t="shared" si="138"/>
        <v>0</v>
      </c>
      <c r="J280" s="119">
        <f t="shared" si="139"/>
        <v>0</v>
      </c>
      <c r="K280" s="16"/>
      <c r="L280" s="25"/>
    </row>
    <row r="281" spans="1:12" outlineLevel="1" x14ac:dyDescent="0.3">
      <c r="A281" s="208"/>
      <c r="B281" s="128"/>
      <c r="C281" s="113" t="s">
        <v>24</v>
      </c>
      <c r="D281" s="147"/>
      <c r="E281" s="147"/>
      <c r="F281" s="147"/>
      <c r="G281" s="114">
        <f>SUMIFS('III. Išlaidos'!$N:$N,'III. Išlaidos'!$B:$B,$B$278,'III. Išlaidos'!$C:$C,C281)</f>
        <v>0</v>
      </c>
      <c r="H281" s="111">
        <f t="shared" si="137"/>
        <v>0</v>
      </c>
      <c r="I281" s="111">
        <f t="shared" si="138"/>
        <v>0</v>
      </c>
      <c r="J281" s="111">
        <f t="shared" si="139"/>
        <v>0</v>
      </c>
      <c r="K281" s="16"/>
      <c r="L281" s="25"/>
    </row>
    <row r="282" spans="1:12" outlineLevel="1" x14ac:dyDescent="0.3">
      <c r="A282" s="208"/>
      <c r="B282" s="128"/>
      <c r="C282" s="113" t="s">
        <v>25</v>
      </c>
      <c r="D282" s="147"/>
      <c r="E282" s="147"/>
      <c r="F282" s="147"/>
      <c r="G282" s="114">
        <f>SUMIFS('III. Išlaidos'!$N:$N,'III. Išlaidos'!$B:$B,$B$278,'III. Išlaidos'!$C:$C,C282)</f>
        <v>0</v>
      </c>
      <c r="H282" s="111">
        <f t="shared" si="137"/>
        <v>0</v>
      </c>
      <c r="I282" s="111">
        <f t="shared" si="138"/>
        <v>0</v>
      </c>
      <c r="J282" s="111">
        <f t="shared" si="139"/>
        <v>0</v>
      </c>
      <c r="K282" s="16"/>
      <c r="L282" s="25"/>
    </row>
    <row r="283" spans="1:12" outlineLevel="1" x14ac:dyDescent="0.3">
      <c r="A283" s="208"/>
      <c r="B283" s="128"/>
      <c r="C283" s="113" t="s">
        <v>26</v>
      </c>
      <c r="D283" s="147"/>
      <c r="E283" s="147"/>
      <c r="F283" s="147"/>
      <c r="G283" s="114">
        <f>SUMIFS('III. Išlaidos'!$N:$N,'III. Išlaidos'!$B:$B,$B$278,'III. Išlaidos'!$C:$C,C283)</f>
        <v>0</v>
      </c>
      <c r="H283" s="111">
        <f t="shared" si="137"/>
        <v>0</v>
      </c>
      <c r="I283" s="111">
        <f t="shared" si="138"/>
        <v>0</v>
      </c>
      <c r="J283" s="111">
        <f t="shared" si="139"/>
        <v>0</v>
      </c>
      <c r="K283" s="16"/>
      <c r="L283" s="25"/>
    </row>
    <row r="284" spans="1:12" outlineLevel="1" x14ac:dyDescent="0.3">
      <c r="A284" s="208"/>
      <c r="B284" s="128"/>
      <c r="C284" s="113" t="s">
        <v>27</v>
      </c>
      <c r="D284" s="147"/>
      <c r="E284" s="147"/>
      <c r="F284" s="147"/>
      <c r="G284" s="114">
        <f>SUMIFS('III. Išlaidos'!$N:$N,'III. Išlaidos'!$B:$B,$B$278,'III. Išlaidos'!$C:$C,C284)</f>
        <v>0</v>
      </c>
      <c r="H284" s="111">
        <f t="shared" si="137"/>
        <v>0</v>
      </c>
      <c r="I284" s="111">
        <f t="shared" si="138"/>
        <v>0</v>
      </c>
      <c r="J284" s="111">
        <f t="shared" si="139"/>
        <v>0</v>
      </c>
      <c r="K284" s="16"/>
      <c r="L284" s="25"/>
    </row>
    <row r="285" spans="1:12" ht="20.399999999999999" outlineLevel="1" x14ac:dyDescent="0.3">
      <c r="A285" s="208"/>
      <c r="B285" s="128"/>
      <c r="C285" s="113" t="s">
        <v>28</v>
      </c>
      <c r="D285" s="147"/>
      <c r="E285" s="147"/>
      <c r="F285" s="147"/>
      <c r="G285" s="114">
        <f>SUMIFS('III. Išlaidos'!$N:$N,'III. Išlaidos'!$B:$B,$B$278,'III. Išlaidos'!$C:$C,C285)</f>
        <v>0</v>
      </c>
      <c r="H285" s="111">
        <f t="shared" si="137"/>
        <v>0</v>
      </c>
      <c r="I285" s="111">
        <f>D285-H285</f>
        <v>0</v>
      </c>
      <c r="J285" s="111">
        <f t="shared" si="139"/>
        <v>0</v>
      </c>
      <c r="K285" s="16"/>
      <c r="L285" s="25"/>
    </row>
    <row r="286" spans="1:12" outlineLevel="1" x14ac:dyDescent="0.3">
      <c r="A286" s="208"/>
      <c r="B286" s="128"/>
      <c r="C286" s="113" t="s">
        <v>29</v>
      </c>
      <c r="D286" s="147"/>
      <c r="E286" s="147"/>
      <c r="F286" s="147"/>
      <c r="G286" s="114">
        <f>SUMIFS('III. Išlaidos'!$N:$N,'III. Išlaidos'!$B:$B,$B$278,'III. Išlaidos'!$C:$C,C286)</f>
        <v>0</v>
      </c>
      <c r="H286" s="111">
        <f t="shared" si="137"/>
        <v>0</v>
      </c>
      <c r="I286" s="111">
        <f t="shared" si="138"/>
        <v>0</v>
      </c>
      <c r="J286" s="111">
        <f t="shared" si="139"/>
        <v>0</v>
      </c>
      <c r="K286" s="16"/>
      <c r="L286" s="25"/>
    </row>
    <row r="287" spans="1:12" outlineLevel="1" x14ac:dyDescent="0.3">
      <c r="A287" s="208"/>
      <c r="B287" s="128"/>
      <c r="C287" s="113" t="s">
        <v>30</v>
      </c>
      <c r="D287" s="147"/>
      <c r="E287" s="147"/>
      <c r="F287" s="147"/>
      <c r="G287" s="114">
        <f>SUMIFS('III. Išlaidos'!$N:$N,'III. Išlaidos'!$B:$B,$B$278,'III. Išlaidos'!$C:$C,C287)</f>
        <v>0</v>
      </c>
      <c r="H287" s="111">
        <f t="shared" si="137"/>
        <v>0</v>
      </c>
      <c r="I287" s="111">
        <f t="shared" si="138"/>
        <v>0</v>
      </c>
      <c r="J287" s="111">
        <f t="shared" si="139"/>
        <v>0</v>
      </c>
      <c r="K287" s="16"/>
      <c r="L287" s="25"/>
    </row>
    <row r="288" spans="1:12" outlineLevel="1" x14ac:dyDescent="0.3">
      <c r="A288" s="208"/>
      <c r="B288" s="128"/>
      <c r="C288" s="113" t="s">
        <v>31</v>
      </c>
      <c r="D288" s="147"/>
      <c r="E288" s="147"/>
      <c r="F288" s="147"/>
      <c r="G288" s="114">
        <f>SUMIFS('III. Išlaidos'!$N:$N,'III. Išlaidos'!$B:$B,$B$278,'III. Išlaidos'!$C:$C,C288)</f>
        <v>0</v>
      </c>
      <c r="H288" s="111">
        <f t="shared" si="137"/>
        <v>0</v>
      </c>
      <c r="I288" s="119">
        <f t="shared" si="138"/>
        <v>0</v>
      </c>
      <c r="J288" s="119">
        <f t="shared" si="139"/>
        <v>0</v>
      </c>
      <c r="K288" s="16"/>
      <c r="L288" s="25"/>
    </row>
    <row r="289" spans="1:12" ht="19.5" customHeight="1" outlineLevel="1" x14ac:dyDescent="0.3">
      <c r="A289" s="205" t="s">
        <v>175</v>
      </c>
      <c r="B289" s="206"/>
      <c r="C289" s="207"/>
      <c r="D289" s="116">
        <f>SUM(D278:D288)</f>
        <v>0</v>
      </c>
      <c r="E289" s="116">
        <f>SUM(E278:E288)</f>
        <v>0</v>
      </c>
      <c r="F289" s="116">
        <f>SUM(F278:F288)</f>
        <v>0</v>
      </c>
      <c r="G289" s="116">
        <f>SUM(G278:G288)</f>
        <v>0</v>
      </c>
      <c r="H289" s="116">
        <f t="shared" ref="H289" si="140">SUM(H278:H288)</f>
        <v>0</v>
      </c>
      <c r="I289" s="116">
        <f t="shared" ref="I289" si="141">SUM(I278:I288)</f>
        <v>0</v>
      </c>
      <c r="J289" s="116">
        <f t="shared" ref="J289" si="142">SUM(J278:J288)</f>
        <v>0</v>
      </c>
      <c r="K289" s="117"/>
      <c r="L289" s="117"/>
    </row>
    <row r="290" spans="1:12" outlineLevel="1" x14ac:dyDescent="0.3">
      <c r="A290" s="208">
        <v>15</v>
      </c>
      <c r="B290" s="126" t="str">
        <f>IF('I. Sąrašas'!B33="","",'I. Sąrašas'!B33)</f>
        <v/>
      </c>
      <c r="C290" s="110" t="s">
        <v>20</v>
      </c>
      <c r="D290" s="145"/>
      <c r="E290" s="145"/>
      <c r="F290" s="149"/>
      <c r="G290" s="114">
        <f>SUMIFS('III. Išlaidos'!$N:$N,'III. Išlaidos'!$B:$B,$B$290,'III. Išlaidos'!$C:$C,C290)</f>
        <v>0</v>
      </c>
      <c r="H290" s="111">
        <f t="shared" ref="H290:H300" si="143">F290+G290</f>
        <v>0</v>
      </c>
      <c r="I290" s="111">
        <f>D290-H290</f>
        <v>0</v>
      </c>
      <c r="J290" s="111">
        <f>E290-H290</f>
        <v>0</v>
      </c>
      <c r="K290" s="16"/>
      <c r="L290" s="25"/>
    </row>
    <row r="291" spans="1:12" outlineLevel="1" x14ac:dyDescent="0.3">
      <c r="A291" s="208"/>
      <c r="B291" s="128" t="str">
        <f>IF('I. Sąrašas'!C33="","",'I. Sąrašas'!C33)</f>
        <v/>
      </c>
      <c r="C291" s="113" t="s">
        <v>22</v>
      </c>
      <c r="D291" s="147"/>
      <c r="E291" s="147"/>
      <c r="F291" s="147"/>
      <c r="G291" s="114">
        <f>SUMIFS('III. Išlaidos'!$N:$N,'III. Išlaidos'!$B:$B,$B$290,'III. Išlaidos'!$C:$C,C291)</f>
        <v>0</v>
      </c>
      <c r="H291" s="111">
        <f t="shared" si="143"/>
        <v>0</v>
      </c>
      <c r="I291" s="119">
        <f t="shared" ref="I291:I300" si="144">D291-H291</f>
        <v>0</v>
      </c>
      <c r="J291" s="119">
        <f t="shared" ref="J291:J300" si="145">E291-H291</f>
        <v>0</v>
      </c>
      <c r="K291" s="16"/>
      <c r="L291" s="25"/>
    </row>
    <row r="292" spans="1:12" outlineLevel="1" x14ac:dyDescent="0.3">
      <c r="A292" s="208"/>
      <c r="B292" s="128"/>
      <c r="C292" s="113" t="s">
        <v>23</v>
      </c>
      <c r="D292" s="147"/>
      <c r="E292" s="147"/>
      <c r="F292" s="147"/>
      <c r="G292" s="114">
        <f>SUMIFS('III. Išlaidos'!$N:$N,'III. Išlaidos'!$B:$B,$B$290,'III. Išlaidos'!$C:$C,C292)</f>
        <v>0</v>
      </c>
      <c r="H292" s="111">
        <f t="shared" si="143"/>
        <v>0</v>
      </c>
      <c r="I292" s="119">
        <f t="shared" si="144"/>
        <v>0</v>
      </c>
      <c r="J292" s="119">
        <f t="shared" si="145"/>
        <v>0</v>
      </c>
      <c r="K292" s="16"/>
      <c r="L292" s="25"/>
    </row>
    <row r="293" spans="1:12" outlineLevel="1" x14ac:dyDescent="0.3">
      <c r="A293" s="208"/>
      <c r="B293" s="128"/>
      <c r="C293" s="113" t="s">
        <v>24</v>
      </c>
      <c r="D293" s="147"/>
      <c r="E293" s="147"/>
      <c r="F293" s="147"/>
      <c r="G293" s="114">
        <f>SUMIFS('III. Išlaidos'!$N:$N,'III. Išlaidos'!$B:$B,$B$290,'III. Išlaidos'!$C:$C,C293)</f>
        <v>0</v>
      </c>
      <c r="H293" s="111">
        <f t="shared" si="143"/>
        <v>0</v>
      </c>
      <c r="I293" s="111">
        <f t="shared" si="144"/>
        <v>0</v>
      </c>
      <c r="J293" s="111">
        <f t="shared" si="145"/>
        <v>0</v>
      </c>
      <c r="K293" s="16"/>
      <c r="L293" s="25"/>
    </row>
    <row r="294" spans="1:12" outlineLevel="1" x14ac:dyDescent="0.3">
      <c r="A294" s="208"/>
      <c r="B294" s="128"/>
      <c r="C294" s="113" t="s">
        <v>25</v>
      </c>
      <c r="D294" s="147"/>
      <c r="E294" s="147"/>
      <c r="F294" s="147"/>
      <c r="G294" s="114">
        <f>SUMIFS('III. Išlaidos'!$N:$N,'III. Išlaidos'!$B:$B,$B$290,'III. Išlaidos'!$C:$C,C294)</f>
        <v>0</v>
      </c>
      <c r="H294" s="111">
        <f t="shared" si="143"/>
        <v>0</v>
      </c>
      <c r="I294" s="111">
        <f t="shared" si="144"/>
        <v>0</v>
      </c>
      <c r="J294" s="111">
        <f t="shared" si="145"/>
        <v>0</v>
      </c>
      <c r="K294" s="16"/>
      <c r="L294" s="25"/>
    </row>
    <row r="295" spans="1:12" outlineLevel="1" x14ac:dyDescent="0.3">
      <c r="A295" s="208"/>
      <c r="B295" s="128"/>
      <c r="C295" s="113" t="s">
        <v>26</v>
      </c>
      <c r="D295" s="147"/>
      <c r="E295" s="147"/>
      <c r="F295" s="147"/>
      <c r="G295" s="114">
        <f>SUMIFS('III. Išlaidos'!$N:$N,'III. Išlaidos'!$B:$B,$B$290,'III. Išlaidos'!$C:$C,C295)</f>
        <v>0</v>
      </c>
      <c r="H295" s="111">
        <f t="shared" si="143"/>
        <v>0</v>
      </c>
      <c r="I295" s="111">
        <f t="shared" si="144"/>
        <v>0</v>
      </c>
      <c r="J295" s="111">
        <f t="shared" si="145"/>
        <v>0</v>
      </c>
      <c r="K295" s="16"/>
      <c r="L295" s="25"/>
    </row>
    <row r="296" spans="1:12" outlineLevel="1" x14ac:dyDescent="0.3">
      <c r="A296" s="208"/>
      <c r="B296" s="128"/>
      <c r="C296" s="113" t="s">
        <v>27</v>
      </c>
      <c r="D296" s="147"/>
      <c r="E296" s="147"/>
      <c r="F296" s="147"/>
      <c r="G296" s="114">
        <f>SUMIFS('III. Išlaidos'!$N:$N,'III. Išlaidos'!$B:$B,$B$290,'III. Išlaidos'!$C:$C,C296)</f>
        <v>0</v>
      </c>
      <c r="H296" s="111">
        <f t="shared" si="143"/>
        <v>0</v>
      </c>
      <c r="I296" s="111">
        <f t="shared" si="144"/>
        <v>0</v>
      </c>
      <c r="J296" s="111">
        <f t="shared" si="145"/>
        <v>0</v>
      </c>
      <c r="K296" s="16"/>
      <c r="L296" s="25"/>
    </row>
    <row r="297" spans="1:12" ht="20.399999999999999" outlineLevel="1" x14ac:dyDescent="0.3">
      <c r="A297" s="208"/>
      <c r="B297" s="128"/>
      <c r="C297" s="113" t="s">
        <v>28</v>
      </c>
      <c r="D297" s="147"/>
      <c r="E297" s="147"/>
      <c r="F297" s="147"/>
      <c r="G297" s="114">
        <f>SUMIFS('III. Išlaidos'!$N:$N,'III. Išlaidos'!$B:$B,$B$290,'III. Išlaidos'!$C:$C,C297)</f>
        <v>0</v>
      </c>
      <c r="H297" s="111">
        <f t="shared" si="143"/>
        <v>0</v>
      </c>
      <c r="I297" s="111">
        <f>D297-H297</f>
        <v>0</v>
      </c>
      <c r="J297" s="111">
        <f t="shared" si="145"/>
        <v>0</v>
      </c>
      <c r="K297" s="16"/>
      <c r="L297" s="25"/>
    </row>
    <row r="298" spans="1:12" outlineLevel="1" x14ac:dyDescent="0.3">
      <c r="A298" s="208"/>
      <c r="B298" s="128"/>
      <c r="C298" s="113" t="s">
        <v>29</v>
      </c>
      <c r="D298" s="147"/>
      <c r="E298" s="147"/>
      <c r="F298" s="147"/>
      <c r="G298" s="114">
        <f>SUMIFS('III. Išlaidos'!$N:$N,'III. Išlaidos'!$B:$B,$B$290,'III. Išlaidos'!$C:$C,C298)</f>
        <v>0</v>
      </c>
      <c r="H298" s="111">
        <f t="shared" si="143"/>
        <v>0</v>
      </c>
      <c r="I298" s="111">
        <f t="shared" si="144"/>
        <v>0</v>
      </c>
      <c r="J298" s="111">
        <f t="shared" si="145"/>
        <v>0</v>
      </c>
      <c r="K298" s="16"/>
      <c r="L298" s="25"/>
    </row>
    <row r="299" spans="1:12" outlineLevel="1" x14ac:dyDescent="0.3">
      <c r="A299" s="208"/>
      <c r="B299" s="128"/>
      <c r="C299" s="113" t="s">
        <v>30</v>
      </c>
      <c r="D299" s="147"/>
      <c r="E299" s="147"/>
      <c r="F299" s="147"/>
      <c r="G299" s="114">
        <f>SUMIFS('III. Išlaidos'!$N:$N,'III. Išlaidos'!$B:$B,$B$290,'III. Išlaidos'!$C:$C,C299)</f>
        <v>0</v>
      </c>
      <c r="H299" s="111">
        <f t="shared" si="143"/>
        <v>0</v>
      </c>
      <c r="I299" s="111">
        <f t="shared" si="144"/>
        <v>0</v>
      </c>
      <c r="J299" s="111">
        <f t="shared" si="145"/>
        <v>0</v>
      </c>
      <c r="K299" s="16"/>
      <c r="L299" s="25"/>
    </row>
    <row r="300" spans="1:12" outlineLevel="1" x14ac:dyDescent="0.3">
      <c r="A300" s="208"/>
      <c r="B300" s="128"/>
      <c r="C300" s="113" t="s">
        <v>31</v>
      </c>
      <c r="D300" s="147"/>
      <c r="E300" s="147"/>
      <c r="F300" s="147"/>
      <c r="G300" s="114">
        <f>SUMIFS('III. Išlaidos'!$N:$N,'III. Išlaidos'!$B:$B,$B$290,'III. Išlaidos'!$C:$C,C300)</f>
        <v>0</v>
      </c>
      <c r="H300" s="111">
        <f t="shared" si="143"/>
        <v>0</v>
      </c>
      <c r="I300" s="119">
        <f t="shared" si="144"/>
        <v>0</v>
      </c>
      <c r="J300" s="119">
        <f t="shared" si="145"/>
        <v>0</v>
      </c>
      <c r="K300" s="16"/>
      <c r="L300" s="25"/>
    </row>
    <row r="301" spans="1:12" ht="19.5" customHeight="1" outlineLevel="1" x14ac:dyDescent="0.3">
      <c r="A301" s="205" t="s">
        <v>176</v>
      </c>
      <c r="B301" s="206"/>
      <c r="C301" s="207"/>
      <c r="D301" s="116">
        <f>SUM(D290:D300)</f>
        <v>0</v>
      </c>
      <c r="E301" s="116">
        <f>SUM(E290:E300)</f>
        <v>0</v>
      </c>
      <c r="F301" s="116">
        <f>SUM(F290:F300)</f>
        <v>0</v>
      </c>
      <c r="G301" s="116">
        <f>SUM(G290:G300)</f>
        <v>0</v>
      </c>
      <c r="H301" s="116">
        <f t="shared" ref="H301" si="146">SUM(H290:H300)</f>
        <v>0</v>
      </c>
      <c r="I301" s="116">
        <f t="shared" ref="I301" si="147">SUM(I290:I300)</f>
        <v>0</v>
      </c>
      <c r="J301" s="116">
        <f t="shared" ref="J301" si="148">SUM(J290:J300)</f>
        <v>0</v>
      </c>
      <c r="K301" s="117"/>
      <c r="L301" s="117"/>
    </row>
    <row r="302" spans="1:12" outlineLevel="1" x14ac:dyDescent="0.3">
      <c r="A302" s="208">
        <v>16</v>
      </c>
      <c r="B302" s="126" t="str">
        <f>IF('I. Sąrašas'!B34="","",'I. Sąrašas'!B34)</f>
        <v/>
      </c>
      <c r="C302" s="110" t="s">
        <v>20</v>
      </c>
      <c r="D302" s="145"/>
      <c r="E302" s="145"/>
      <c r="F302" s="149"/>
      <c r="G302" s="114">
        <f>SUMIFS('III. Išlaidos'!$N:$N,'III. Išlaidos'!$B:$B,$B$302,'III. Išlaidos'!$C:$C,C302)</f>
        <v>0</v>
      </c>
      <c r="H302" s="111">
        <f t="shared" ref="H302:H312" si="149">F302+G302</f>
        <v>0</v>
      </c>
      <c r="I302" s="111">
        <f>D302-H302</f>
        <v>0</v>
      </c>
      <c r="J302" s="111">
        <f>E302-H302</f>
        <v>0</v>
      </c>
      <c r="K302" s="16"/>
      <c r="L302" s="25"/>
    </row>
    <row r="303" spans="1:12" outlineLevel="1" x14ac:dyDescent="0.3">
      <c r="A303" s="208"/>
      <c r="B303" s="128" t="str">
        <f>IF('I. Sąrašas'!C34="","",'I. Sąrašas'!C34)</f>
        <v/>
      </c>
      <c r="C303" s="113" t="s">
        <v>22</v>
      </c>
      <c r="D303" s="147"/>
      <c r="E303" s="147"/>
      <c r="F303" s="147"/>
      <c r="G303" s="114">
        <f>SUMIFS('III. Išlaidos'!$N:$N,'III. Išlaidos'!$B:$B,$B$302,'III. Išlaidos'!$C:$C,C303)</f>
        <v>0</v>
      </c>
      <c r="H303" s="111">
        <f t="shared" si="149"/>
        <v>0</v>
      </c>
      <c r="I303" s="119">
        <f t="shared" ref="I303:I312" si="150">D303-H303</f>
        <v>0</v>
      </c>
      <c r="J303" s="119">
        <f t="shared" ref="J303:J312" si="151">E303-H303</f>
        <v>0</v>
      </c>
      <c r="K303" s="16"/>
      <c r="L303" s="25"/>
    </row>
    <row r="304" spans="1:12" outlineLevel="1" x14ac:dyDescent="0.3">
      <c r="A304" s="208"/>
      <c r="B304" s="128"/>
      <c r="C304" s="113" t="s">
        <v>23</v>
      </c>
      <c r="D304" s="147"/>
      <c r="E304" s="147"/>
      <c r="F304" s="147"/>
      <c r="G304" s="114">
        <f>SUMIFS('III. Išlaidos'!$N:$N,'III. Išlaidos'!$B:$B,$B$302,'III. Išlaidos'!$C:$C,C304)</f>
        <v>0</v>
      </c>
      <c r="H304" s="111">
        <f t="shared" si="149"/>
        <v>0</v>
      </c>
      <c r="I304" s="119">
        <f t="shared" si="150"/>
        <v>0</v>
      </c>
      <c r="J304" s="119">
        <f t="shared" si="151"/>
        <v>0</v>
      </c>
      <c r="K304" s="16"/>
      <c r="L304" s="25"/>
    </row>
    <row r="305" spans="1:12" outlineLevel="1" x14ac:dyDescent="0.3">
      <c r="A305" s="208"/>
      <c r="B305" s="128"/>
      <c r="C305" s="113" t="s">
        <v>24</v>
      </c>
      <c r="D305" s="147"/>
      <c r="E305" s="147"/>
      <c r="F305" s="147"/>
      <c r="G305" s="114">
        <f>SUMIFS('III. Išlaidos'!$N:$N,'III. Išlaidos'!$B:$B,$B$302,'III. Išlaidos'!$C:$C,C305)</f>
        <v>0</v>
      </c>
      <c r="H305" s="111">
        <f t="shared" si="149"/>
        <v>0</v>
      </c>
      <c r="I305" s="111">
        <f t="shared" si="150"/>
        <v>0</v>
      </c>
      <c r="J305" s="111">
        <f t="shared" si="151"/>
        <v>0</v>
      </c>
      <c r="K305" s="16"/>
      <c r="L305" s="25"/>
    </row>
    <row r="306" spans="1:12" outlineLevel="1" x14ac:dyDescent="0.3">
      <c r="A306" s="208"/>
      <c r="B306" s="128"/>
      <c r="C306" s="113" t="s">
        <v>25</v>
      </c>
      <c r="D306" s="147"/>
      <c r="E306" s="147"/>
      <c r="F306" s="147"/>
      <c r="G306" s="114">
        <f>SUMIFS('III. Išlaidos'!$N:$N,'III. Išlaidos'!$B:$B,$B$302,'III. Išlaidos'!$C:$C,C306)</f>
        <v>0</v>
      </c>
      <c r="H306" s="111">
        <f t="shared" si="149"/>
        <v>0</v>
      </c>
      <c r="I306" s="111">
        <f t="shared" si="150"/>
        <v>0</v>
      </c>
      <c r="J306" s="111">
        <f t="shared" si="151"/>
        <v>0</v>
      </c>
      <c r="K306" s="16"/>
      <c r="L306" s="25"/>
    </row>
    <row r="307" spans="1:12" outlineLevel="1" x14ac:dyDescent="0.3">
      <c r="A307" s="208"/>
      <c r="B307" s="128"/>
      <c r="C307" s="113" t="s">
        <v>26</v>
      </c>
      <c r="D307" s="147"/>
      <c r="E307" s="147"/>
      <c r="F307" s="147"/>
      <c r="G307" s="114">
        <f>SUMIFS('III. Išlaidos'!$N:$N,'III. Išlaidos'!$B:$B,$B$302,'III. Išlaidos'!$C:$C,C307)</f>
        <v>0</v>
      </c>
      <c r="H307" s="111">
        <f t="shared" si="149"/>
        <v>0</v>
      </c>
      <c r="I307" s="111">
        <f t="shared" si="150"/>
        <v>0</v>
      </c>
      <c r="J307" s="111">
        <f t="shared" si="151"/>
        <v>0</v>
      </c>
      <c r="K307" s="16"/>
      <c r="L307" s="25"/>
    </row>
    <row r="308" spans="1:12" outlineLevel="1" x14ac:dyDescent="0.3">
      <c r="A308" s="208"/>
      <c r="B308" s="128"/>
      <c r="C308" s="113" t="s">
        <v>27</v>
      </c>
      <c r="D308" s="147"/>
      <c r="E308" s="147"/>
      <c r="F308" s="147"/>
      <c r="G308" s="114">
        <f>SUMIFS('III. Išlaidos'!$N:$N,'III. Išlaidos'!$B:$B,$B$302,'III. Išlaidos'!$C:$C,C308)</f>
        <v>0</v>
      </c>
      <c r="H308" s="111">
        <f t="shared" si="149"/>
        <v>0</v>
      </c>
      <c r="I308" s="111">
        <f t="shared" si="150"/>
        <v>0</v>
      </c>
      <c r="J308" s="111">
        <f t="shared" si="151"/>
        <v>0</v>
      </c>
      <c r="K308" s="16"/>
      <c r="L308" s="25"/>
    </row>
    <row r="309" spans="1:12" ht="20.399999999999999" outlineLevel="1" x14ac:dyDescent="0.3">
      <c r="A309" s="208"/>
      <c r="B309" s="128"/>
      <c r="C309" s="113" t="s">
        <v>28</v>
      </c>
      <c r="D309" s="147"/>
      <c r="E309" s="147"/>
      <c r="F309" s="147"/>
      <c r="G309" s="114">
        <f>SUMIFS('III. Išlaidos'!$N:$N,'III. Išlaidos'!$B:$B,$B$302,'III. Išlaidos'!$C:$C,C309)</f>
        <v>0</v>
      </c>
      <c r="H309" s="111">
        <f t="shared" si="149"/>
        <v>0</v>
      </c>
      <c r="I309" s="111">
        <f>D309-H309</f>
        <v>0</v>
      </c>
      <c r="J309" s="111">
        <f t="shared" si="151"/>
        <v>0</v>
      </c>
      <c r="K309" s="16"/>
      <c r="L309" s="25"/>
    </row>
    <row r="310" spans="1:12" outlineLevel="1" x14ac:dyDescent="0.3">
      <c r="A310" s="208"/>
      <c r="B310" s="128"/>
      <c r="C310" s="113" t="s">
        <v>29</v>
      </c>
      <c r="D310" s="147"/>
      <c r="E310" s="147"/>
      <c r="F310" s="147"/>
      <c r="G310" s="114">
        <f>SUMIFS('III. Išlaidos'!$N:$N,'III. Išlaidos'!$B:$B,$B$302,'III. Išlaidos'!$C:$C,C310)</f>
        <v>0</v>
      </c>
      <c r="H310" s="111">
        <f t="shared" si="149"/>
        <v>0</v>
      </c>
      <c r="I310" s="111">
        <f t="shared" si="150"/>
        <v>0</v>
      </c>
      <c r="J310" s="111">
        <f t="shared" si="151"/>
        <v>0</v>
      </c>
      <c r="K310" s="16"/>
      <c r="L310" s="25"/>
    </row>
    <row r="311" spans="1:12" outlineLevel="1" x14ac:dyDescent="0.3">
      <c r="A311" s="208"/>
      <c r="B311" s="128"/>
      <c r="C311" s="113" t="s">
        <v>30</v>
      </c>
      <c r="D311" s="147"/>
      <c r="E311" s="147"/>
      <c r="F311" s="147"/>
      <c r="G311" s="114">
        <f>SUMIFS('III. Išlaidos'!$N:$N,'III. Išlaidos'!$B:$B,$B$302,'III. Išlaidos'!$C:$C,C311)</f>
        <v>0</v>
      </c>
      <c r="H311" s="111">
        <f t="shared" si="149"/>
        <v>0</v>
      </c>
      <c r="I311" s="111">
        <f t="shared" si="150"/>
        <v>0</v>
      </c>
      <c r="J311" s="111">
        <f t="shared" si="151"/>
        <v>0</v>
      </c>
      <c r="K311" s="16"/>
      <c r="L311" s="25"/>
    </row>
    <row r="312" spans="1:12" outlineLevel="1" x14ac:dyDescent="0.3">
      <c r="A312" s="208"/>
      <c r="B312" s="128"/>
      <c r="C312" s="113" t="s">
        <v>31</v>
      </c>
      <c r="D312" s="147"/>
      <c r="E312" s="147"/>
      <c r="F312" s="147"/>
      <c r="G312" s="114">
        <f>SUMIFS('III. Išlaidos'!$N:$N,'III. Išlaidos'!$B:$B,$B$302,'III. Išlaidos'!$C:$C,C312)</f>
        <v>0</v>
      </c>
      <c r="H312" s="111">
        <f t="shared" si="149"/>
        <v>0</v>
      </c>
      <c r="I312" s="119">
        <f t="shared" si="150"/>
        <v>0</v>
      </c>
      <c r="J312" s="119">
        <f t="shared" si="151"/>
        <v>0</v>
      </c>
      <c r="K312" s="16"/>
      <c r="L312" s="25"/>
    </row>
    <row r="313" spans="1:12" ht="19.5" customHeight="1" outlineLevel="1" x14ac:dyDescent="0.3">
      <c r="A313" s="205" t="s">
        <v>177</v>
      </c>
      <c r="B313" s="206"/>
      <c r="C313" s="207"/>
      <c r="D313" s="116">
        <f>SUM(D302:D312)</f>
        <v>0</v>
      </c>
      <c r="E313" s="116">
        <f>SUM(E302:E312)</f>
        <v>0</v>
      </c>
      <c r="F313" s="116">
        <f>SUM(F302:F312)</f>
        <v>0</v>
      </c>
      <c r="G313" s="116">
        <f>SUM(G302:G312)</f>
        <v>0</v>
      </c>
      <c r="H313" s="116">
        <f t="shared" ref="H313:J313" si="152">SUM(H302:H312)</f>
        <v>0</v>
      </c>
      <c r="I313" s="116">
        <f t="shared" si="152"/>
        <v>0</v>
      </c>
      <c r="J313" s="116">
        <f t="shared" si="152"/>
        <v>0</v>
      </c>
      <c r="K313" s="117"/>
      <c r="L313" s="117"/>
    </row>
    <row r="314" spans="1:12" outlineLevel="1" x14ac:dyDescent="0.3">
      <c r="A314" s="208">
        <v>17</v>
      </c>
      <c r="B314" s="126" t="str">
        <f>IF('I. Sąrašas'!B35="","",'I. Sąrašas'!B35)</f>
        <v/>
      </c>
      <c r="C314" s="110" t="s">
        <v>20</v>
      </c>
      <c r="D314" s="145"/>
      <c r="E314" s="145"/>
      <c r="F314" s="149"/>
      <c r="G314" s="114">
        <f>SUMIFS('III. Išlaidos'!$N:$N,'III. Išlaidos'!$B:$B,$B$314,'III. Išlaidos'!$C:$C,C314)</f>
        <v>0</v>
      </c>
      <c r="H314" s="111">
        <f t="shared" ref="H314:H324" si="153">F314+G314</f>
        <v>0</v>
      </c>
      <c r="I314" s="111">
        <f>D314-H314</f>
        <v>0</v>
      </c>
      <c r="J314" s="111">
        <f>E314-H314</f>
        <v>0</v>
      </c>
      <c r="K314" s="16"/>
      <c r="L314" s="25"/>
    </row>
    <row r="315" spans="1:12" outlineLevel="1" x14ac:dyDescent="0.3">
      <c r="A315" s="208"/>
      <c r="B315" s="128" t="str">
        <f>IF('I. Sąrašas'!C35="","",'I. Sąrašas'!C35)</f>
        <v/>
      </c>
      <c r="C315" s="113" t="s">
        <v>22</v>
      </c>
      <c r="D315" s="147"/>
      <c r="E315" s="147"/>
      <c r="F315" s="147"/>
      <c r="G315" s="114">
        <f>SUMIFS('III. Išlaidos'!$N:$N,'III. Išlaidos'!$B:$B,$B$314,'III. Išlaidos'!$C:$C,C315)</f>
        <v>0</v>
      </c>
      <c r="H315" s="111">
        <f t="shared" si="153"/>
        <v>0</v>
      </c>
      <c r="I315" s="119">
        <f t="shared" ref="I315:I324" si="154">D315-H315</f>
        <v>0</v>
      </c>
      <c r="J315" s="119">
        <f t="shared" ref="J315:J324" si="155">E315-H315</f>
        <v>0</v>
      </c>
      <c r="K315" s="16"/>
      <c r="L315" s="25"/>
    </row>
    <row r="316" spans="1:12" outlineLevel="1" x14ac:dyDescent="0.3">
      <c r="A316" s="208"/>
      <c r="B316" s="128"/>
      <c r="C316" s="113" t="s">
        <v>23</v>
      </c>
      <c r="D316" s="147"/>
      <c r="E316" s="147"/>
      <c r="F316" s="147"/>
      <c r="G316" s="114">
        <f>SUMIFS('III. Išlaidos'!$N:$N,'III. Išlaidos'!$B:$B,$B$314,'III. Išlaidos'!$C:$C,C316)</f>
        <v>0</v>
      </c>
      <c r="H316" s="111">
        <f t="shared" si="153"/>
        <v>0</v>
      </c>
      <c r="I316" s="119">
        <f t="shared" si="154"/>
        <v>0</v>
      </c>
      <c r="J316" s="119">
        <f t="shared" si="155"/>
        <v>0</v>
      </c>
      <c r="K316" s="16"/>
      <c r="L316" s="25"/>
    </row>
    <row r="317" spans="1:12" outlineLevel="1" x14ac:dyDescent="0.3">
      <c r="A317" s="208"/>
      <c r="B317" s="128"/>
      <c r="C317" s="113" t="s">
        <v>24</v>
      </c>
      <c r="D317" s="147"/>
      <c r="E317" s="147"/>
      <c r="F317" s="147"/>
      <c r="G317" s="114">
        <f>SUMIFS('III. Išlaidos'!$N:$N,'III. Išlaidos'!$B:$B,$B$314,'III. Išlaidos'!$C:$C,C317)</f>
        <v>0</v>
      </c>
      <c r="H317" s="111">
        <f t="shared" si="153"/>
        <v>0</v>
      </c>
      <c r="I317" s="111">
        <f t="shared" si="154"/>
        <v>0</v>
      </c>
      <c r="J317" s="111">
        <f t="shared" si="155"/>
        <v>0</v>
      </c>
      <c r="K317" s="16"/>
      <c r="L317" s="25"/>
    </row>
    <row r="318" spans="1:12" outlineLevel="1" x14ac:dyDescent="0.3">
      <c r="A318" s="208"/>
      <c r="B318" s="128"/>
      <c r="C318" s="113" t="s">
        <v>25</v>
      </c>
      <c r="D318" s="147"/>
      <c r="E318" s="147"/>
      <c r="F318" s="147"/>
      <c r="G318" s="114">
        <f>SUMIFS('III. Išlaidos'!$N:$N,'III. Išlaidos'!$B:$B,$B$314,'III. Išlaidos'!$C:$C,C318)</f>
        <v>0</v>
      </c>
      <c r="H318" s="111">
        <f t="shared" si="153"/>
        <v>0</v>
      </c>
      <c r="I318" s="111">
        <f t="shared" si="154"/>
        <v>0</v>
      </c>
      <c r="J318" s="111">
        <f t="shared" si="155"/>
        <v>0</v>
      </c>
      <c r="K318" s="16"/>
      <c r="L318" s="25"/>
    </row>
    <row r="319" spans="1:12" outlineLevel="1" x14ac:dyDescent="0.3">
      <c r="A319" s="208"/>
      <c r="B319" s="128"/>
      <c r="C319" s="113" t="s">
        <v>26</v>
      </c>
      <c r="D319" s="147"/>
      <c r="E319" s="147"/>
      <c r="F319" s="147"/>
      <c r="G319" s="114">
        <f>SUMIFS('III. Išlaidos'!$N:$N,'III. Išlaidos'!$B:$B,$B$314,'III. Išlaidos'!$C:$C,C319)</f>
        <v>0</v>
      </c>
      <c r="H319" s="111">
        <f t="shared" si="153"/>
        <v>0</v>
      </c>
      <c r="I319" s="111">
        <f t="shared" si="154"/>
        <v>0</v>
      </c>
      <c r="J319" s="111">
        <f t="shared" si="155"/>
        <v>0</v>
      </c>
      <c r="K319" s="16"/>
      <c r="L319" s="25"/>
    </row>
    <row r="320" spans="1:12" outlineLevel="1" x14ac:dyDescent="0.3">
      <c r="A320" s="208"/>
      <c r="B320" s="128"/>
      <c r="C320" s="113" t="s">
        <v>27</v>
      </c>
      <c r="D320" s="147"/>
      <c r="E320" s="147"/>
      <c r="F320" s="147"/>
      <c r="G320" s="114">
        <f>SUMIFS('III. Išlaidos'!$N:$N,'III. Išlaidos'!$B:$B,$B$314,'III. Išlaidos'!$C:$C,C320)</f>
        <v>0</v>
      </c>
      <c r="H320" s="111">
        <f t="shared" si="153"/>
        <v>0</v>
      </c>
      <c r="I320" s="111">
        <f t="shared" si="154"/>
        <v>0</v>
      </c>
      <c r="J320" s="111">
        <f t="shared" si="155"/>
        <v>0</v>
      </c>
      <c r="K320" s="16"/>
      <c r="L320" s="25"/>
    </row>
    <row r="321" spans="1:12" ht="20.399999999999999" outlineLevel="1" x14ac:dyDescent="0.3">
      <c r="A321" s="208"/>
      <c r="B321" s="128"/>
      <c r="C321" s="113" t="s">
        <v>28</v>
      </c>
      <c r="D321" s="147"/>
      <c r="E321" s="147"/>
      <c r="F321" s="147"/>
      <c r="G321" s="114">
        <f>SUMIFS('III. Išlaidos'!$N:$N,'III. Išlaidos'!$B:$B,$B$314,'III. Išlaidos'!$C:$C,C321)</f>
        <v>0</v>
      </c>
      <c r="H321" s="111">
        <f t="shared" si="153"/>
        <v>0</v>
      </c>
      <c r="I321" s="111">
        <f>D321-H321</f>
        <v>0</v>
      </c>
      <c r="J321" s="111">
        <f t="shared" si="155"/>
        <v>0</v>
      </c>
      <c r="K321" s="16"/>
      <c r="L321" s="25"/>
    </row>
    <row r="322" spans="1:12" outlineLevel="1" x14ac:dyDescent="0.3">
      <c r="A322" s="208"/>
      <c r="B322" s="128"/>
      <c r="C322" s="113" t="s">
        <v>29</v>
      </c>
      <c r="D322" s="147"/>
      <c r="E322" s="147"/>
      <c r="F322" s="147"/>
      <c r="G322" s="114">
        <f>SUMIFS('III. Išlaidos'!$N:$N,'III. Išlaidos'!$B:$B,$B$314,'III. Išlaidos'!$C:$C,C322)</f>
        <v>0</v>
      </c>
      <c r="H322" s="111">
        <f t="shared" si="153"/>
        <v>0</v>
      </c>
      <c r="I322" s="111">
        <f t="shared" si="154"/>
        <v>0</v>
      </c>
      <c r="J322" s="111">
        <f t="shared" si="155"/>
        <v>0</v>
      </c>
      <c r="K322" s="16"/>
      <c r="L322" s="25"/>
    </row>
    <row r="323" spans="1:12" outlineLevel="1" x14ac:dyDescent="0.3">
      <c r="A323" s="208"/>
      <c r="B323" s="128"/>
      <c r="C323" s="113" t="s">
        <v>30</v>
      </c>
      <c r="D323" s="147"/>
      <c r="E323" s="147"/>
      <c r="F323" s="147"/>
      <c r="G323" s="114">
        <f>SUMIFS('III. Išlaidos'!$N:$N,'III. Išlaidos'!$B:$B,$B$314,'III. Išlaidos'!$C:$C,C323)</f>
        <v>0</v>
      </c>
      <c r="H323" s="111">
        <f t="shared" si="153"/>
        <v>0</v>
      </c>
      <c r="I323" s="111">
        <f t="shared" si="154"/>
        <v>0</v>
      </c>
      <c r="J323" s="111">
        <f t="shared" si="155"/>
        <v>0</v>
      </c>
      <c r="K323" s="16"/>
      <c r="L323" s="25"/>
    </row>
    <row r="324" spans="1:12" outlineLevel="1" x14ac:dyDescent="0.3">
      <c r="A324" s="208"/>
      <c r="B324" s="128"/>
      <c r="C324" s="113" t="s">
        <v>31</v>
      </c>
      <c r="D324" s="147"/>
      <c r="E324" s="147"/>
      <c r="F324" s="147"/>
      <c r="G324" s="114">
        <f>SUMIFS('III. Išlaidos'!$N:$N,'III. Išlaidos'!$B:$B,$B$314,'III. Išlaidos'!$C:$C,C324)</f>
        <v>0</v>
      </c>
      <c r="H324" s="111">
        <f t="shared" si="153"/>
        <v>0</v>
      </c>
      <c r="I324" s="119">
        <f t="shared" si="154"/>
        <v>0</v>
      </c>
      <c r="J324" s="119">
        <f t="shared" si="155"/>
        <v>0</v>
      </c>
      <c r="K324" s="16"/>
      <c r="L324" s="25"/>
    </row>
    <row r="325" spans="1:12" ht="19.5" customHeight="1" outlineLevel="1" x14ac:dyDescent="0.3">
      <c r="A325" s="205" t="s">
        <v>178</v>
      </c>
      <c r="B325" s="206"/>
      <c r="C325" s="207"/>
      <c r="D325" s="116">
        <f>SUM(D314:D324)</f>
        <v>0</v>
      </c>
      <c r="E325" s="116">
        <f>SUM(E314:E324)</f>
        <v>0</v>
      </c>
      <c r="F325" s="116">
        <f>SUM(F314:F324)</f>
        <v>0</v>
      </c>
      <c r="G325" s="116">
        <f>SUM(G314:G324)</f>
        <v>0</v>
      </c>
      <c r="H325" s="116">
        <f>SUM(H314:H324)</f>
        <v>0</v>
      </c>
      <c r="I325" s="116">
        <f t="shared" ref="I325:J325" si="156">SUM(I314:I324)</f>
        <v>0</v>
      </c>
      <c r="J325" s="116">
        <f t="shared" si="156"/>
        <v>0</v>
      </c>
      <c r="K325" s="117"/>
      <c r="L325" s="117"/>
    </row>
    <row r="326" spans="1:12" outlineLevel="1" x14ac:dyDescent="0.3">
      <c r="A326" s="208">
        <v>18</v>
      </c>
      <c r="B326" s="126" t="str">
        <f>IF('I. Sąrašas'!B36="","",'I. Sąrašas'!B36)</f>
        <v/>
      </c>
      <c r="C326" s="110" t="s">
        <v>20</v>
      </c>
      <c r="D326" s="145"/>
      <c r="E326" s="145"/>
      <c r="F326" s="149"/>
      <c r="G326" s="114">
        <f>SUMIFS('III. Išlaidos'!$N:$N,'III. Išlaidos'!$B:$B,$B$326,'III. Išlaidos'!$C:$C,C326)</f>
        <v>0</v>
      </c>
      <c r="H326" s="111">
        <f t="shared" ref="H326:H336" si="157">F326+G326</f>
        <v>0</v>
      </c>
      <c r="I326" s="111">
        <f>D326-H326</f>
        <v>0</v>
      </c>
      <c r="J326" s="111">
        <f>E326-H326</f>
        <v>0</v>
      </c>
      <c r="K326" s="16"/>
      <c r="L326" s="25"/>
    </row>
    <row r="327" spans="1:12" outlineLevel="1" x14ac:dyDescent="0.3">
      <c r="A327" s="208"/>
      <c r="B327" s="128" t="str">
        <f>IF('I. Sąrašas'!C36="","",'I. Sąrašas'!C36)</f>
        <v/>
      </c>
      <c r="C327" s="113" t="s">
        <v>22</v>
      </c>
      <c r="D327" s="147"/>
      <c r="E327" s="147"/>
      <c r="F327" s="147"/>
      <c r="G327" s="114">
        <f>SUMIFS('III. Išlaidos'!$N:$N,'III. Išlaidos'!$B:$B,$B$326,'III. Išlaidos'!$C:$C,C327)</f>
        <v>0</v>
      </c>
      <c r="H327" s="111">
        <f t="shared" si="157"/>
        <v>0</v>
      </c>
      <c r="I327" s="119">
        <f t="shared" ref="I327:I336" si="158">D327-H327</f>
        <v>0</v>
      </c>
      <c r="J327" s="119">
        <f t="shared" ref="J327:J336" si="159">E327-H327</f>
        <v>0</v>
      </c>
      <c r="K327" s="16"/>
      <c r="L327" s="25"/>
    </row>
    <row r="328" spans="1:12" outlineLevel="1" x14ac:dyDescent="0.3">
      <c r="A328" s="208"/>
      <c r="B328" s="128"/>
      <c r="C328" s="113" t="s">
        <v>23</v>
      </c>
      <c r="D328" s="147"/>
      <c r="E328" s="147"/>
      <c r="F328" s="147"/>
      <c r="G328" s="114">
        <f>SUMIFS('III. Išlaidos'!$N:$N,'III. Išlaidos'!$B:$B,$B$326,'III. Išlaidos'!$C:$C,C328)</f>
        <v>0</v>
      </c>
      <c r="H328" s="111">
        <f t="shared" si="157"/>
        <v>0</v>
      </c>
      <c r="I328" s="119">
        <f t="shared" si="158"/>
        <v>0</v>
      </c>
      <c r="J328" s="119">
        <f t="shared" si="159"/>
        <v>0</v>
      </c>
      <c r="K328" s="16"/>
      <c r="L328" s="25"/>
    </row>
    <row r="329" spans="1:12" outlineLevel="1" x14ac:dyDescent="0.3">
      <c r="A329" s="208"/>
      <c r="B329" s="128"/>
      <c r="C329" s="113" t="s">
        <v>24</v>
      </c>
      <c r="D329" s="147"/>
      <c r="E329" s="147"/>
      <c r="F329" s="147"/>
      <c r="G329" s="114">
        <f>SUMIFS('III. Išlaidos'!$N:$N,'III. Išlaidos'!$B:$B,$B$326,'III. Išlaidos'!$C:$C,C329)</f>
        <v>0</v>
      </c>
      <c r="H329" s="111">
        <f t="shared" si="157"/>
        <v>0</v>
      </c>
      <c r="I329" s="111">
        <f t="shared" si="158"/>
        <v>0</v>
      </c>
      <c r="J329" s="111">
        <f t="shared" si="159"/>
        <v>0</v>
      </c>
      <c r="K329" s="16"/>
      <c r="L329" s="25"/>
    </row>
    <row r="330" spans="1:12" outlineLevel="1" x14ac:dyDescent="0.3">
      <c r="A330" s="208"/>
      <c r="B330" s="128"/>
      <c r="C330" s="113" t="s">
        <v>25</v>
      </c>
      <c r="D330" s="147"/>
      <c r="E330" s="147"/>
      <c r="F330" s="147"/>
      <c r="G330" s="114">
        <f>SUMIFS('III. Išlaidos'!$N:$N,'III. Išlaidos'!$B:$B,$B$326,'III. Išlaidos'!$C:$C,C330)</f>
        <v>0</v>
      </c>
      <c r="H330" s="111">
        <f t="shared" si="157"/>
        <v>0</v>
      </c>
      <c r="I330" s="111">
        <f t="shared" si="158"/>
        <v>0</v>
      </c>
      <c r="J330" s="111">
        <f t="shared" si="159"/>
        <v>0</v>
      </c>
      <c r="K330" s="16"/>
      <c r="L330" s="25"/>
    </row>
    <row r="331" spans="1:12" outlineLevel="1" x14ac:dyDescent="0.3">
      <c r="A331" s="208"/>
      <c r="B331" s="128"/>
      <c r="C331" s="113" t="s">
        <v>26</v>
      </c>
      <c r="D331" s="147"/>
      <c r="E331" s="147"/>
      <c r="F331" s="147"/>
      <c r="G331" s="114">
        <f>SUMIFS('III. Išlaidos'!$N:$N,'III. Išlaidos'!$B:$B,$B$326,'III. Išlaidos'!$C:$C,C331)</f>
        <v>0</v>
      </c>
      <c r="H331" s="111">
        <f t="shared" si="157"/>
        <v>0</v>
      </c>
      <c r="I331" s="111">
        <f t="shared" si="158"/>
        <v>0</v>
      </c>
      <c r="J331" s="111">
        <f t="shared" si="159"/>
        <v>0</v>
      </c>
      <c r="K331" s="16"/>
      <c r="L331" s="25"/>
    </row>
    <row r="332" spans="1:12" outlineLevel="1" x14ac:dyDescent="0.3">
      <c r="A332" s="208"/>
      <c r="B332" s="128"/>
      <c r="C332" s="113" t="s">
        <v>27</v>
      </c>
      <c r="D332" s="147"/>
      <c r="E332" s="147"/>
      <c r="F332" s="147"/>
      <c r="G332" s="114">
        <f>SUMIFS('III. Išlaidos'!$N:$N,'III. Išlaidos'!$B:$B,$B$326,'III. Išlaidos'!$C:$C,C332)</f>
        <v>0</v>
      </c>
      <c r="H332" s="111">
        <f t="shared" si="157"/>
        <v>0</v>
      </c>
      <c r="I332" s="111">
        <f t="shared" si="158"/>
        <v>0</v>
      </c>
      <c r="J332" s="111">
        <f t="shared" si="159"/>
        <v>0</v>
      </c>
      <c r="K332" s="16"/>
      <c r="L332" s="25"/>
    </row>
    <row r="333" spans="1:12" ht="20.399999999999999" outlineLevel="1" x14ac:dyDescent="0.3">
      <c r="A333" s="208"/>
      <c r="B333" s="128"/>
      <c r="C333" s="113" t="s">
        <v>28</v>
      </c>
      <c r="D333" s="147"/>
      <c r="E333" s="147"/>
      <c r="F333" s="147"/>
      <c r="G333" s="114">
        <f>SUMIFS('III. Išlaidos'!$N:$N,'III. Išlaidos'!$B:$B,$B$326,'III. Išlaidos'!$C:$C,C333)</f>
        <v>0</v>
      </c>
      <c r="H333" s="111">
        <f t="shared" si="157"/>
        <v>0</v>
      </c>
      <c r="I333" s="111">
        <f>D333-H333</f>
        <v>0</v>
      </c>
      <c r="J333" s="111">
        <f t="shared" si="159"/>
        <v>0</v>
      </c>
      <c r="K333" s="16"/>
      <c r="L333" s="25"/>
    </row>
    <row r="334" spans="1:12" outlineLevel="1" x14ac:dyDescent="0.3">
      <c r="A334" s="208"/>
      <c r="B334" s="128"/>
      <c r="C334" s="113" t="s">
        <v>29</v>
      </c>
      <c r="D334" s="147"/>
      <c r="E334" s="147"/>
      <c r="F334" s="147"/>
      <c r="G334" s="114">
        <f>SUMIFS('III. Išlaidos'!$N:$N,'III. Išlaidos'!$B:$B,$B$326,'III. Išlaidos'!$C:$C,C334)</f>
        <v>0</v>
      </c>
      <c r="H334" s="111">
        <f t="shared" si="157"/>
        <v>0</v>
      </c>
      <c r="I334" s="111">
        <f t="shared" si="158"/>
        <v>0</v>
      </c>
      <c r="J334" s="111">
        <f t="shared" si="159"/>
        <v>0</v>
      </c>
      <c r="K334" s="16"/>
      <c r="L334" s="25"/>
    </row>
    <row r="335" spans="1:12" outlineLevel="1" x14ac:dyDescent="0.3">
      <c r="A335" s="208"/>
      <c r="B335" s="128"/>
      <c r="C335" s="113" t="s">
        <v>30</v>
      </c>
      <c r="D335" s="147"/>
      <c r="E335" s="147"/>
      <c r="F335" s="147"/>
      <c r="G335" s="114">
        <f>SUMIFS('III. Išlaidos'!$N:$N,'III. Išlaidos'!$B:$B,$B$326,'III. Išlaidos'!$C:$C,C335)</f>
        <v>0</v>
      </c>
      <c r="H335" s="111">
        <f t="shared" si="157"/>
        <v>0</v>
      </c>
      <c r="I335" s="111">
        <f t="shared" si="158"/>
        <v>0</v>
      </c>
      <c r="J335" s="111">
        <f t="shared" si="159"/>
        <v>0</v>
      </c>
      <c r="K335" s="16"/>
      <c r="L335" s="25"/>
    </row>
    <row r="336" spans="1:12" outlineLevel="1" x14ac:dyDescent="0.3">
      <c r="A336" s="208"/>
      <c r="B336" s="128"/>
      <c r="C336" s="113" t="s">
        <v>31</v>
      </c>
      <c r="D336" s="147"/>
      <c r="E336" s="147"/>
      <c r="F336" s="147"/>
      <c r="G336" s="114">
        <f>SUMIFS('III. Išlaidos'!$N:$N,'III. Išlaidos'!$B:$B,$B$326,'III. Išlaidos'!$C:$C,C336)</f>
        <v>0</v>
      </c>
      <c r="H336" s="111">
        <f t="shared" si="157"/>
        <v>0</v>
      </c>
      <c r="I336" s="119">
        <f t="shared" si="158"/>
        <v>0</v>
      </c>
      <c r="J336" s="119">
        <f t="shared" si="159"/>
        <v>0</v>
      </c>
      <c r="K336" s="16"/>
      <c r="L336" s="25"/>
    </row>
    <row r="337" spans="1:12" ht="19.5" customHeight="1" outlineLevel="1" x14ac:dyDescent="0.3">
      <c r="A337" s="205" t="s">
        <v>179</v>
      </c>
      <c r="B337" s="206"/>
      <c r="C337" s="207"/>
      <c r="D337" s="116">
        <f>SUM(D326:D336)</f>
        <v>0</v>
      </c>
      <c r="E337" s="116">
        <f>SUM(E326:E336)</f>
        <v>0</v>
      </c>
      <c r="F337" s="116">
        <f>SUM(F326:F336)</f>
        <v>0</v>
      </c>
      <c r="G337" s="116">
        <f>SUM(G326:G336)</f>
        <v>0</v>
      </c>
      <c r="H337" s="116">
        <f t="shared" ref="H337:J337" si="160">SUM(H326:H336)</f>
        <v>0</v>
      </c>
      <c r="I337" s="116">
        <f t="shared" si="160"/>
        <v>0</v>
      </c>
      <c r="J337" s="116">
        <f t="shared" si="160"/>
        <v>0</v>
      </c>
      <c r="K337" s="117"/>
      <c r="L337" s="117"/>
    </row>
    <row r="338" spans="1:12" outlineLevel="1" x14ac:dyDescent="0.3">
      <c r="A338" s="208">
        <v>19</v>
      </c>
      <c r="B338" s="126" t="str">
        <f>IF('I. Sąrašas'!B37="","",'I. Sąrašas'!B37)</f>
        <v/>
      </c>
      <c r="C338" s="110" t="s">
        <v>20</v>
      </c>
      <c r="D338" s="145"/>
      <c r="E338" s="145"/>
      <c r="F338" s="149"/>
      <c r="G338" s="114">
        <f>SUMIFS('III. Išlaidos'!$N:$N,'III. Išlaidos'!$B:$B,$B$338,'III. Išlaidos'!$C:$C,C338)</f>
        <v>0</v>
      </c>
      <c r="H338" s="111">
        <f t="shared" ref="H338:H348" si="161">F338+G338</f>
        <v>0</v>
      </c>
      <c r="I338" s="111">
        <f>D338-H338</f>
        <v>0</v>
      </c>
      <c r="J338" s="111">
        <f>E338-H338</f>
        <v>0</v>
      </c>
      <c r="K338" s="16"/>
      <c r="L338" s="25"/>
    </row>
    <row r="339" spans="1:12" outlineLevel="1" x14ac:dyDescent="0.3">
      <c r="A339" s="208"/>
      <c r="B339" s="128" t="str">
        <f>IF('I. Sąrašas'!C37="","",'I. Sąrašas'!C37)</f>
        <v/>
      </c>
      <c r="C339" s="113" t="s">
        <v>22</v>
      </c>
      <c r="D339" s="147"/>
      <c r="E339" s="147"/>
      <c r="F339" s="147"/>
      <c r="G339" s="114">
        <f>SUMIFS('III. Išlaidos'!$N:$N,'III. Išlaidos'!$B:$B,$B$338,'III. Išlaidos'!$C:$C,C339)</f>
        <v>0</v>
      </c>
      <c r="H339" s="111">
        <f t="shared" si="161"/>
        <v>0</v>
      </c>
      <c r="I339" s="119">
        <f t="shared" ref="I339:I348" si="162">D339-H339</f>
        <v>0</v>
      </c>
      <c r="J339" s="119">
        <f t="shared" ref="J339:J348" si="163">E339-H339</f>
        <v>0</v>
      </c>
      <c r="K339" s="16"/>
      <c r="L339" s="25"/>
    </row>
    <row r="340" spans="1:12" outlineLevel="1" x14ac:dyDescent="0.3">
      <c r="A340" s="208"/>
      <c r="B340" s="128"/>
      <c r="C340" s="113" t="s">
        <v>23</v>
      </c>
      <c r="D340" s="147"/>
      <c r="E340" s="147"/>
      <c r="F340" s="147"/>
      <c r="G340" s="114">
        <f>SUMIFS('III. Išlaidos'!$N:$N,'III. Išlaidos'!$B:$B,$B$338,'III. Išlaidos'!$C:$C,C340)</f>
        <v>0</v>
      </c>
      <c r="H340" s="111">
        <f t="shared" si="161"/>
        <v>0</v>
      </c>
      <c r="I340" s="119">
        <f t="shared" si="162"/>
        <v>0</v>
      </c>
      <c r="J340" s="119">
        <f t="shared" si="163"/>
        <v>0</v>
      </c>
      <c r="K340" s="16"/>
      <c r="L340" s="25"/>
    </row>
    <row r="341" spans="1:12" outlineLevel="1" x14ac:dyDescent="0.3">
      <c r="A341" s="208"/>
      <c r="B341" s="128"/>
      <c r="C341" s="113" t="s">
        <v>24</v>
      </c>
      <c r="D341" s="147"/>
      <c r="E341" s="147"/>
      <c r="F341" s="147"/>
      <c r="G341" s="114">
        <f>SUMIFS('III. Išlaidos'!$N:$N,'III. Išlaidos'!$B:$B,$B$338,'III. Išlaidos'!$C:$C,C341)</f>
        <v>0</v>
      </c>
      <c r="H341" s="111">
        <f t="shared" si="161"/>
        <v>0</v>
      </c>
      <c r="I341" s="111">
        <f t="shared" si="162"/>
        <v>0</v>
      </c>
      <c r="J341" s="111">
        <f t="shared" si="163"/>
        <v>0</v>
      </c>
      <c r="K341" s="16"/>
      <c r="L341" s="25"/>
    </row>
    <row r="342" spans="1:12" outlineLevel="1" x14ac:dyDescent="0.3">
      <c r="A342" s="208"/>
      <c r="B342" s="128"/>
      <c r="C342" s="113" t="s">
        <v>25</v>
      </c>
      <c r="D342" s="147"/>
      <c r="E342" s="147"/>
      <c r="F342" s="147"/>
      <c r="G342" s="114">
        <f>SUMIFS('III. Išlaidos'!$N:$N,'III. Išlaidos'!$B:$B,$B$338,'III. Išlaidos'!$C:$C,C342)</f>
        <v>0</v>
      </c>
      <c r="H342" s="111">
        <f t="shared" si="161"/>
        <v>0</v>
      </c>
      <c r="I342" s="111">
        <f t="shared" si="162"/>
        <v>0</v>
      </c>
      <c r="J342" s="111">
        <f t="shared" si="163"/>
        <v>0</v>
      </c>
      <c r="K342" s="16"/>
      <c r="L342" s="25"/>
    </row>
    <row r="343" spans="1:12" outlineLevel="1" x14ac:dyDescent="0.3">
      <c r="A343" s="208"/>
      <c r="B343" s="128"/>
      <c r="C343" s="113" t="s">
        <v>26</v>
      </c>
      <c r="D343" s="147"/>
      <c r="E343" s="147"/>
      <c r="F343" s="147"/>
      <c r="G343" s="114">
        <f>SUMIFS('III. Išlaidos'!$N:$N,'III. Išlaidos'!$B:$B,$B$338,'III. Išlaidos'!$C:$C,C343)</f>
        <v>0</v>
      </c>
      <c r="H343" s="111">
        <f t="shared" si="161"/>
        <v>0</v>
      </c>
      <c r="I343" s="111">
        <f t="shared" si="162"/>
        <v>0</v>
      </c>
      <c r="J343" s="111">
        <f t="shared" si="163"/>
        <v>0</v>
      </c>
      <c r="K343" s="16"/>
      <c r="L343" s="25"/>
    </row>
    <row r="344" spans="1:12" outlineLevel="1" x14ac:dyDescent="0.3">
      <c r="A344" s="208"/>
      <c r="B344" s="128"/>
      <c r="C344" s="113" t="s">
        <v>27</v>
      </c>
      <c r="D344" s="147"/>
      <c r="E344" s="147"/>
      <c r="F344" s="147"/>
      <c r="G344" s="114">
        <f>SUMIFS('III. Išlaidos'!$N:$N,'III. Išlaidos'!$B:$B,$B$338,'III. Išlaidos'!$C:$C,C344)</f>
        <v>0</v>
      </c>
      <c r="H344" s="111">
        <f t="shared" si="161"/>
        <v>0</v>
      </c>
      <c r="I344" s="111">
        <f t="shared" si="162"/>
        <v>0</v>
      </c>
      <c r="J344" s="111">
        <f t="shared" si="163"/>
        <v>0</v>
      </c>
      <c r="K344" s="16"/>
      <c r="L344" s="25"/>
    </row>
    <row r="345" spans="1:12" ht="20.399999999999999" outlineLevel="1" x14ac:dyDescent="0.3">
      <c r="A345" s="208"/>
      <c r="B345" s="128"/>
      <c r="C345" s="113" t="s">
        <v>28</v>
      </c>
      <c r="D345" s="147"/>
      <c r="E345" s="147"/>
      <c r="F345" s="147"/>
      <c r="G345" s="114">
        <f>SUMIFS('III. Išlaidos'!$N:$N,'III. Išlaidos'!$B:$B,$B$338,'III. Išlaidos'!$C:$C,C345)</f>
        <v>0</v>
      </c>
      <c r="H345" s="111">
        <f t="shared" si="161"/>
        <v>0</v>
      </c>
      <c r="I345" s="111">
        <f>D345-H345</f>
        <v>0</v>
      </c>
      <c r="J345" s="111">
        <f t="shared" si="163"/>
        <v>0</v>
      </c>
      <c r="K345" s="16"/>
      <c r="L345" s="25"/>
    </row>
    <row r="346" spans="1:12" outlineLevel="1" x14ac:dyDescent="0.3">
      <c r="A346" s="208"/>
      <c r="B346" s="128"/>
      <c r="C346" s="113" t="s">
        <v>29</v>
      </c>
      <c r="D346" s="147"/>
      <c r="E346" s="147"/>
      <c r="F346" s="147"/>
      <c r="G346" s="114">
        <f>SUMIFS('III. Išlaidos'!$N:$N,'III. Išlaidos'!$B:$B,$B$338,'III. Išlaidos'!$C:$C,C346)</f>
        <v>0</v>
      </c>
      <c r="H346" s="111">
        <f t="shared" si="161"/>
        <v>0</v>
      </c>
      <c r="I346" s="111">
        <f t="shared" si="162"/>
        <v>0</v>
      </c>
      <c r="J346" s="111">
        <f t="shared" si="163"/>
        <v>0</v>
      </c>
      <c r="K346" s="16"/>
      <c r="L346" s="25"/>
    </row>
    <row r="347" spans="1:12" outlineLevel="1" x14ac:dyDescent="0.3">
      <c r="A347" s="208"/>
      <c r="B347" s="128"/>
      <c r="C347" s="113" t="s">
        <v>30</v>
      </c>
      <c r="D347" s="147"/>
      <c r="E347" s="147"/>
      <c r="F347" s="147"/>
      <c r="G347" s="114">
        <f>SUMIFS('III. Išlaidos'!$N:$N,'III. Išlaidos'!$B:$B,$B$338,'III. Išlaidos'!$C:$C,C347)</f>
        <v>0</v>
      </c>
      <c r="H347" s="111">
        <f t="shared" si="161"/>
        <v>0</v>
      </c>
      <c r="I347" s="111">
        <f t="shared" si="162"/>
        <v>0</v>
      </c>
      <c r="J347" s="111">
        <f t="shared" si="163"/>
        <v>0</v>
      </c>
      <c r="K347" s="16"/>
      <c r="L347" s="25"/>
    </row>
    <row r="348" spans="1:12" outlineLevel="1" x14ac:dyDescent="0.3">
      <c r="A348" s="208"/>
      <c r="B348" s="128"/>
      <c r="C348" s="113" t="s">
        <v>31</v>
      </c>
      <c r="D348" s="147"/>
      <c r="E348" s="147"/>
      <c r="F348" s="147"/>
      <c r="G348" s="114">
        <f>SUMIFS('III. Išlaidos'!$N:$N,'III. Išlaidos'!$B:$B,$B$338,'III. Išlaidos'!$C:$C,C348)</f>
        <v>0</v>
      </c>
      <c r="H348" s="111">
        <f t="shared" si="161"/>
        <v>0</v>
      </c>
      <c r="I348" s="119">
        <f t="shared" si="162"/>
        <v>0</v>
      </c>
      <c r="J348" s="119">
        <f t="shared" si="163"/>
        <v>0</v>
      </c>
      <c r="K348" s="16"/>
      <c r="L348" s="25"/>
    </row>
    <row r="349" spans="1:12" ht="19.5" customHeight="1" outlineLevel="1" x14ac:dyDescent="0.3">
      <c r="A349" s="205" t="s">
        <v>180</v>
      </c>
      <c r="B349" s="206"/>
      <c r="C349" s="207"/>
      <c r="D349" s="116">
        <f>SUM(D338:D348)</f>
        <v>0</v>
      </c>
      <c r="E349" s="116">
        <f>SUM(E338:E348)</f>
        <v>0</v>
      </c>
      <c r="F349" s="116">
        <f>SUM(F338:F348)</f>
        <v>0</v>
      </c>
      <c r="G349" s="116">
        <f>SUM(G338:G348)</f>
        <v>0</v>
      </c>
      <c r="H349" s="116">
        <f>SUM(H338:H348)</f>
        <v>0</v>
      </c>
      <c r="I349" s="116">
        <f t="shared" ref="I349:J349" si="164">SUM(I338:I348)</f>
        <v>0</v>
      </c>
      <c r="J349" s="116">
        <f t="shared" si="164"/>
        <v>0</v>
      </c>
      <c r="K349" s="117"/>
      <c r="L349" s="117"/>
    </row>
    <row r="350" spans="1:12" outlineLevel="1" x14ac:dyDescent="0.3">
      <c r="A350" s="208">
        <v>20</v>
      </c>
      <c r="B350" s="126" t="str">
        <f>IF('I. Sąrašas'!B38="","",'I. Sąrašas'!B38)</f>
        <v/>
      </c>
      <c r="C350" s="110" t="s">
        <v>20</v>
      </c>
      <c r="D350" s="145"/>
      <c r="E350" s="145"/>
      <c r="F350" s="149"/>
      <c r="G350" s="114">
        <f>SUMIFS('III. Išlaidos'!$N:$N,'III. Išlaidos'!$B:$B,$B$350,'III. Išlaidos'!$C:$C,C350)</f>
        <v>0</v>
      </c>
      <c r="H350" s="111">
        <f t="shared" ref="H350:H360" si="165">F350+G350</f>
        <v>0</v>
      </c>
      <c r="I350" s="111">
        <f>D350-H350</f>
        <v>0</v>
      </c>
      <c r="J350" s="111">
        <f>E350-H350</f>
        <v>0</v>
      </c>
      <c r="K350" s="16"/>
      <c r="L350" s="25"/>
    </row>
    <row r="351" spans="1:12" outlineLevel="1" x14ac:dyDescent="0.3">
      <c r="A351" s="208"/>
      <c r="B351" s="128" t="str">
        <f>IF('I. Sąrašas'!C38="","",'I. Sąrašas'!C38)</f>
        <v/>
      </c>
      <c r="C351" s="113" t="s">
        <v>22</v>
      </c>
      <c r="D351" s="147"/>
      <c r="E351" s="147"/>
      <c r="F351" s="147"/>
      <c r="G351" s="114">
        <f>SUMIFS('III. Išlaidos'!$N:$N,'III. Išlaidos'!$B:$B,$B$350,'III. Išlaidos'!$C:$C,C351)</f>
        <v>0</v>
      </c>
      <c r="H351" s="111">
        <f t="shared" si="165"/>
        <v>0</v>
      </c>
      <c r="I351" s="119">
        <f t="shared" ref="I351:I360" si="166">D351-H351</f>
        <v>0</v>
      </c>
      <c r="J351" s="119">
        <f t="shared" ref="J351:J360" si="167">E351-H351</f>
        <v>0</v>
      </c>
      <c r="K351" s="16"/>
      <c r="L351" s="25"/>
    </row>
    <row r="352" spans="1:12" outlineLevel="1" x14ac:dyDescent="0.3">
      <c r="A352" s="208"/>
      <c r="B352" s="128"/>
      <c r="C352" s="113" t="s">
        <v>23</v>
      </c>
      <c r="D352" s="147"/>
      <c r="E352" s="147"/>
      <c r="F352" s="147"/>
      <c r="G352" s="114">
        <f>SUMIFS('III. Išlaidos'!$N:$N,'III. Išlaidos'!$B:$B,$B$350,'III. Išlaidos'!$C:$C,C352)</f>
        <v>0</v>
      </c>
      <c r="H352" s="111">
        <f t="shared" si="165"/>
        <v>0</v>
      </c>
      <c r="I352" s="119">
        <f t="shared" si="166"/>
        <v>0</v>
      </c>
      <c r="J352" s="119">
        <f t="shared" si="167"/>
        <v>0</v>
      </c>
      <c r="K352" s="16"/>
      <c r="L352" s="25"/>
    </row>
    <row r="353" spans="1:12" outlineLevel="1" x14ac:dyDescent="0.3">
      <c r="A353" s="208"/>
      <c r="B353" s="128"/>
      <c r="C353" s="113" t="s">
        <v>24</v>
      </c>
      <c r="D353" s="147"/>
      <c r="E353" s="147"/>
      <c r="F353" s="147"/>
      <c r="G353" s="114">
        <f>SUMIFS('III. Išlaidos'!$N:$N,'III. Išlaidos'!$B:$B,$B$350,'III. Išlaidos'!$C:$C,C353)</f>
        <v>0</v>
      </c>
      <c r="H353" s="111">
        <f t="shared" si="165"/>
        <v>0</v>
      </c>
      <c r="I353" s="111">
        <f t="shared" si="166"/>
        <v>0</v>
      </c>
      <c r="J353" s="111">
        <f t="shared" si="167"/>
        <v>0</v>
      </c>
      <c r="K353" s="16"/>
      <c r="L353" s="25"/>
    </row>
    <row r="354" spans="1:12" outlineLevel="1" x14ac:dyDescent="0.3">
      <c r="A354" s="208"/>
      <c r="B354" s="128"/>
      <c r="C354" s="113" t="s">
        <v>25</v>
      </c>
      <c r="D354" s="147"/>
      <c r="E354" s="147"/>
      <c r="F354" s="147"/>
      <c r="G354" s="114">
        <f>SUMIFS('III. Išlaidos'!$N:$N,'III. Išlaidos'!$B:$B,$B$350,'III. Išlaidos'!$C:$C,C354)</f>
        <v>0</v>
      </c>
      <c r="H354" s="111">
        <f t="shared" si="165"/>
        <v>0</v>
      </c>
      <c r="I354" s="111">
        <f t="shared" si="166"/>
        <v>0</v>
      </c>
      <c r="J354" s="111">
        <f t="shared" si="167"/>
        <v>0</v>
      </c>
      <c r="K354" s="16"/>
      <c r="L354" s="25"/>
    </row>
    <row r="355" spans="1:12" outlineLevel="1" x14ac:dyDescent="0.3">
      <c r="A355" s="208"/>
      <c r="B355" s="128"/>
      <c r="C355" s="113" t="s">
        <v>26</v>
      </c>
      <c r="D355" s="147"/>
      <c r="E355" s="147"/>
      <c r="F355" s="147"/>
      <c r="G355" s="114">
        <f>SUMIFS('III. Išlaidos'!$N:$N,'III. Išlaidos'!$B:$B,$B$350,'III. Išlaidos'!$C:$C,C355)</f>
        <v>0</v>
      </c>
      <c r="H355" s="111">
        <f t="shared" si="165"/>
        <v>0</v>
      </c>
      <c r="I355" s="111">
        <f t="shared" si="166"/>
        <v>0</v>
      </c>
      <c r="J355" s="111">
        <f t="shared" si="167"/>
        <v>0</v>
      </c>
      <c r="K355" s="16"/>
      <c r="L355" s="25"/>
    </row>
    <row r="356" spans="1:12" outlineLevel="1" x14ac:dyDescent="0.3">
      <c r="A356" s="208"/>
      <c r="B356" s="128"/>
      <c r="C356" s="113" t="s">
        <v>27</v>
      </c>
      <c r="D356" s="147"/>
      <c r="E356" s="147"/>
      <c r="F356" s="147"/>
      <c r="G356" s="114">
        <f>SUMIFS('III. Išlaidos'!$N:$N,'III. Išlaidos'!$B:$B,$B$350,'III. Išlaidos'!$C:$C,C356)</f>
        <v>0</v>
      </c>
      <c r="H356" s="111">
        <f t="shared" si="165"/>
        <v>0</v>
      </c>
      <c r="I356" s="111">
        <f t="shared" si="166"/>
        <v>0</v>
      </c>
      <c r="J356" s="111">
        <f t="shared" si="167"/>
        <v>0</v>
      </c>
      <c r="K356" s="16"/>
      <c r="L356" s="25"/>
    </row>
    <row r="357" spans="1:12" ht="20.399999999999999" outlineLevel="1" x14ac:dyDescent="0.3">
      <c r="A357" s="208"/>
      <c r="B357" s="128"/>
      <c r="C357" s="113" t="s">
        <v>28</v>
      </c>
      <c r="D357" s="147"/>
      <c r="E357" s="147"/>
      <c r="F357" s="147"/>
      <c r="G357" s="114">
        <f>SUMIFS('III. Išlaidos'!$N:$N,'III. Išlaidos'!$B:$B,$B$350,'III. Išlaidos'!$C:$C,C357)</f>
        <v>0</v>
      </c>
      <c r="H357" s="111">
        <f t="shared" si="165"/>
        <v>0</v>
      </c>
      <c r="I357" s="111">
        <f>D357-H357</f>
        <v>0</v>
      </c>
      <c r="J357" s="111">
        <f t="shared" si="167"/>
        <v>0</v>
      </c>
      <c r="K357" s="16"/>
      <c r="L357" s="25"/>
    </row>
    <row r="358" spans="1:12" outlineLevel="1" x14ac:dyDescent="0.3">
      <c r="A358" s="208"/>
      <c r="B358" s="128"/>
      <c r="C358" s="113" t="s">
        <v>29</v>
      </c>
      <c r="D358" s="147"/>
      <c r="E358" s="147"/>
      <c r="F358" s="147"/>
      <c r="G358" s="114">
        <f>SUMIFS('III. Išlaidos'!$N:$N,'III. Išlaidos'!$B:$B,$B$350,'III. Išlaidos'!$C:$C,C358)</f>
        <v>0</v>
      </c>
      <c r="H358" s="111">
        <f t="shared" si="165"/>
        <v>0</v>
      </c>
      <c r="I358" s="111">
        <f t="shared" si="166"/>
        <v>0</v>
      </c>
      <c r="J358" s="111">
        <f t="shared" si="167"/>
        <v>0</v>
      </c>
      <c r="K358" s="16"/>
      <c r="L358" s="25"/>
    </row>
    <row r="359" spans="1:12" outlineLevel="1" x14ac:dyDescent="0.3">
      <c r="A359" s="208"/>
      <c r="B359" s="128"/>
      <c r="C359" s="113" t="s">
        <v>30</v>
      </c>
      <c r="D359" s="147"/>
      <c r="E359" s="147"/>
      <c r="F359" s="147"/>
      <c r="G359" s="114">
        <f>SUMIFS('III. Išlaidos'!$N:$N,'III. Išlaidos'!$B:$B,$B$350,'III. Išlaidos'!$C:$C,C359)</f>
        <v>0</v>
      </c>
      <c r="H359" s="111">
        <f t="shared" si="165"/>
        <v>0</v>
      </c>
      <c r="I359" s="111">
        <f t="shared" si="166"/>
        <v>0</v>
      </c>
      <c r="J359" s="111">
        <f t="shared" si="167"/>
        <v>0</v>
      </c>
      <c r="K359" s="16"/>
      <c r="L359" s="25"/>
    </row>
    <row r="360" spans="1:12" outlineLevel="1" x14ac:dyDescent="0.3">
      <c r="A360" s="208"/>
      <c r="B360" s="128"/>
      <c r="C360" s="113" t="s">
        <v>31</v>
      </c>
      <c r="D360" s="147"/>
      <c r="E360" s="147"/>
      <c r="F360" s="147"/>
      <c r="G360" s="114">
        <f>SUMIFS('III. Išlaidos'!$N:$N,'III. Išlaidos'!$B:$B,$B$350,'III. Išlaidos'!$C:$C,C360)</f>
        <v>0</v>
      </c>
      <c r="H360" s="111">
        <f t="shared" si="165"/>
        <v>0</v>
      </c>
      <c r="I360" s="119">
        <f t="shared" si="166"/>
        <v>0</v>
      </c>
      <c r="J360" s="119">
        <f t="shared" si="167"/>
        <v>0</v>
      </c>
      <c r="K360" s="16"/>
      <c r="L360" s="25"/>
    </row>
    <row r="361" spans="1:12" ht="19.5" customHeight="1" outlineLevel="1" x14ac:dyDescent="0.3">
      <c r="A361" s="205" t="s">
        <v>181</v>
      </c>
      <c r="B361" s="206"/>
      <c r="C361" s="207"/>
      <c r="D361" s="116">
        <f>SUM(D350:D360)</f>
        <v>0</v>
      </c>
      <c r="E361" s="116">
        <f>SUM(E350:E360)</f>
        <v>0</v>
      </c>
      <c r="F361" s="116">
        <f>SUM(F350:F360)</f>
        <v>0</v>
      </c>
      <c r="G361" s="116">
        <f>SUM(G350:G360)</f>
        <v>0</v>
      </c>
      <c r="H361" s="116">
        <f>SUM(H350:H360)</f>
        <v>0</v>
      </c>
      <c r="I361" s="116">
        <f t="shared" ref="I361:J361" si="168">SUM(I350:I360)</f>
        <v>0</v>
      </c>
      <c r="J361" s="116">
        <f t="shared" si="168"/>
        <v>0</v>
      </c>
      <c r="K361" s="117"/>
      <c r="L361" s="117"/>
    </row>
    <row r="362" spans="1:12" outlineLevel="1" x14ac:dyDescent="0.3">
      <c r="A362" s="208">
        <v>21</v>
      </c>
      <c r="B362" s="126" t="str">
        <f>IF('I. Sąrašas'!B39="","",'I. Sąrašas'!B39)</f>
        <v/>
      </c>
      <c r="C362" s="110" t="s">
        <v>20</v>
      </c>
      <c r="D362" s="145"/>
      <c r="E362" s="145"/>
      <c r="F362" s="149"/>
      <c r="G362" s="114">
        <f>SUMIFS('III. Išlaidos'!$N:$N,'III. Išlaidos'!$B:$B,$B$362,'III. Išlaidos'!$C:$C,C362)</f>
        <v>0</v>
      </c>
      <c r="H362" s="111">
        <f t="shared" ref="H362:H372" si="169">F362+G362</f>
        <v>0</v>
      </c>
      <c r="I362" s="111">
        <f>D362-H362</f>
        <v>0</v>
      </c>
      <c r="J362" s="111">
        <f>E362-H362</f>
        <v>0</v>
      </c>
      <c r="K362" s="16"/>
      <c r="L362" s="25"/>
    </row>
    <row r="363" spans="1:12" outlineLevel="1" x14ac:dyDescent="0.3">
      <c r="A363" s="208"/>
      <c r="B363" s="128" t="str">
        <f>IF('I. Sąrašas'!C39="","",'I. Sąrašas'!C39)</f>
        <v/>
      </c>
      <c r="C363" s="113" t="s">
        <v>22</v>
      </c>
      <c r="D363" s="147"/>
      <c r="E363" s="147"/>
      <c r="F363" s="147"/>
      <c r="G363" s="114">
        <f>SUMIFS('III. Išlaidos'!$N:$N,'III. Išlaidos'!$B:$B,$B$362,'III. Išlaidos'!$C:$C,C363)</f>
        <v>0</v>
      </c>
      <c r="H363" s="111">
        <f t="shared" si="169"/>
        <v>0</v>
      </c>
      <c r="I363" s="119">
        <f t="shared" ref="I363:I372" si="170">D363-H363</f>
        <v>0</v>
      </c>
      <c r="J363" s="119">
        <f t="shared" ref="J363:J372" si="171">E363-H363</f>
        <v>0</v>
      </c>
      <c r="K363" s="16"/>
      <c r="L363" s="25"/>
    </row>
    <row r="364" spans="1:12" outlineLevel="1" x14ac:dyDescent="0.3">
      <c r="A364" s="208"/>
      <c r="B364" s="128"/>
      <c r="C364" s="113" t="s">
        <v>23</v>
      </c>
      <c r="D364" s="147"/>
      <c r="E364" s="147"/>
      <c r="F364" s="147"/>
      <c r="G364" s="114">
        <f>SUMIFS('III. Išlaidos'!$N:$N,'III. Išlaidos'!$B:$B,$B$362,'III. Išlaidos'!$C:$C,C364)</f>
        <v>0</v>
      </c>
      <c r="H364" s="111">
        <f t="shared" si="169"/>
        <v>0</v>
      </c>
      <c r="I364" s="119">
        <f t="shared" si="170"/>
        <v>0</v>
      </c>
      <c r="J364" s="119">
        <f t="shared" si="171"/>
        <v>0</v>
      </c>
      <c r="K364" s="16"/>
      <c r="L364" s="25"/>
    </row>
    <row r="365" spans="1:12" outlineLevel="1" x14ac:dyDescent="0.3">
      <c r="A365" s="208"/>
      <c r="B365" s="128"/>
      <c r="C365" s="113" t="s">
        <v>24</v>
      </c>
      <c r="D365" s="147"/>
      <c r="E365" s="147"/>
      <c r="F365" s="147"/>
      <c r="G365" s="114">
        <f>SUMIFS('III. Išlaidos'!$N:$N,'III. Išlaidos'!$B:$B,$B$362,'III. Išlaidos'!$C:$C,C365)</f>
        <v>0</v>
      </c>
      <c r="H365" s="111">
        <f t="shared" si="169"/>
        <v>0</v>
      </c>
      <c r="I365" s="111">
        <f t="shared" si="170"/>
        <v>0</v>
      </c>
      <c r="J365" s="111">
        <f t="shared" si="171"/>
        <v>0</v>
      </c>
      <c r="K365" s="16"/>
      <c r="L365" s="25"/>
    </row>
    <row r="366" spans="1:12" outlineLevel="1" x14ac:dyDescent="0.3">
      <c r="A366" s="208"/>
      <c r="B366" s="128"/>
      <c r="C366" s="113" t="s">
        <v>25</v>
      </c>
      <c r="D366" s="147"/>
      <c r="E366" s="147"/>
      <c r="F366" s="147"/>
      <c r="G366" s="114">
        <f>SUMIFS('III. Išlaidos'!$N:$N,'III. Išlaidos'!$B:$B,$B$362,'III. Išlaidos'!$C:$C,C366)</f>
        <v>0</v>
      </c>
      <c r="H366" s="111">
        <f t="shared" si="169"/>
        <v>0</v>
      </c>
      <c r="I366" s="111">
        <f t="shared" si="170"/>
        <v>0</v>
      </c>
      <c r="J366" s="111">
        <f t="shared" si="171"/>
        <v>0</v>
      </c>
      <c r="K366" s="16"/>
      <c r="L366" s="25"/>
    </row>
    <row r="367" spans="1:12" outlineLevel="1" x14ac:dyDescent="0.3">
      <c r="A367" s="208"/>
      <c r="B367" s="128"/>
      <c r="C367" s="113" t="s">
        <v>26</v>
      </c>
      <c r="D367" s="147"/>
      <c r="E367" s="147"/>
      <c r="F367" s="147"/>
      <c r="G367" s="114">
        <f>SUMIFS('III. Išlaidos'!$N:$N,'III. Išlaidos'!$B:$B,$B$362,'III. Išlaidos'!$C:$C,C367)</f>
        <v>0</v>
      </c>
      <c r="H367" s="111">
        <f t="shared" si="169"/>
        <v>0</v>
      </c>
      <c r="I367" s="111">
        <f t="shared" si="170"/>
        <v>0</v>
      </c>
      <c r="J367" s="111">
        <f t="shared" si="171"/>
        <v>0</v>
      </c>
      <c r="K367" s="16"/>
      <c r="L367" s="25"/>
    </row>
    <row r="368" spans="1:12" outlineLevel="1" x14ac:dyDescent="0.3">
      <c r="A368" s="208"/>
      <c r="B368" s="128"/>
      <c r="C368" s="113" t="s">
        <v>27</v>
      </c>
      <c r="D368" s="147"/>
      <c r="E368" s="147"/>
      <c r="F368" s="147"/>
      <c r="G368" s="114">
        <f>SUMIFS('III. Išlaidos'!$N:$N,'III. Išlaidos'!$B:$B,$B$362,'III. Išlaidos'!$C:$C,C368)</f>
        <v>0</v>
      </c>
      <c r="H368" s="111">
        <f t="shared" si="169"/>
        <v>0</v>
      </c>
      <c r="I368" s="111">
        <f t="shared" si="170"/>
        <v>0</v>
      </c>
      <c r="J368" s="111">
        <f t="shared" si="171"/>
        <v>0</v>
      </c>
      <c r="K368" s="16"/>
      <c r="L368" s="25"/>
    </row>
    <row r="369" spans="1:12" ht="20.399999999999999" outlineLevel="1" x14ac:dyDescent="0.3">
      <c r="A369" s="208"/>
      <c r="B369" s="128"/>
      <c r="C369" s="113" t="s">
        <v>28</v>
      </c>
      <c r="D369" s="147"/>
      <c r="E369" s="147"/>
      <c r="F369" s="147"/>
      <c r="G369" s="114">
        <f>SUMIFS('III. Išlaidos'!$N:$N,'III. Išlaidos'!$B:$B,$B$362,'III. Išlaidos'!$C:$C,C369)</f>
        <v>0</v>
      </c>
      <c r="H369" s="111">
        <f t="shared" si="169"/>
        <v>0</v>
      </c>
      <c r="I369" s="111">
        <f>D369-H369</f>
        <v>0</v>
      </c>
      <c r="J369" s="111">
        <f t="shared" si="171"/>
        <v>0</v>
      </c>
      <c r="K369" s="16"/>
      <c r="L369" s="25"/>
    </row>
    <row r="370" spans="1:12" outlineLevel="1" x14ac:dyDescent="0.3">
      <c r="A370" s="208"/>
      <c r="B370" s="128"/>
      <c r="C370" s="113" t="s">
        <v>29</v>
      </c>
      <c r="D370" s="147"/>
      <c r="E370" s="147"/>
      <c r="F370" s="147"/>
      <c r="G370" s="114">
        <f>SUMIFS('III. Išlaidos'!$N:$N,'III. Išlaidos'!$B:$B,$B$362,'III. Išlaidos'!$C:$C,C370)</f>
        <v>0</v>
      </c>
      <c r="H370" s="111">
        <f t="shared" si="169"/>
        <v>0</v>
      </c>
      <c r="I370" s="111">
        <f t="shared" si="170"/>
        <v>0</v>
      </c>
      <c r="J370" s="111">
        <f t="shared" si="171"/>
        <v>0</v>
      </c>
      <c r="K370" s="16"/>
      <c r="L370" s="25"/>
    </row>
    <row r="371" spans="1:12" outlineLevel="1" x14ac:dyDescent="0.3">
      <c r="A371" s="208"/>
      <c r="B371" s="128"/>
      <c r="C371" s="113" t="s">
        <v>30</v>
      </c>
      <c r="D371" s="147"/>
      <c r="E371" s="147"/>
      <c r="F371" s="147"/>
      <c r="G371" s="114">
        <f>SUMIFS('III. Išlaidos'!$N:$N,'III. Išlaidos'!$B:$B,$B$362,'III. Išlaidos'!$C:$C,C371)</f>
        <v>0</v>
      </c>
      <c r="H371" s="111">
        <f t="shared" si="169"/>
        <v>0</v>
      </c>
      <c r="I371" s="111">
        <f t="shared" si="170"/>
        <v>0</v>
      </c>
      <c r="J371" s="111">
        <f t="shared" si="171"/>
        <v>0</v>
      </c>
      <c r="K371" s="16"/>
      <c r="L371" s="25"/>
    </row>
    <row r="372" spans="1:12" outlineLevel="1" x14ac:dyDescent="0.3">
      <c r="A372" s="208"/>
      <c r="B372" s="128"/>
      <c r="C372" s="113" t="s">
        <v>31</v>
      </c>
      <c r="D372" s="147"/>
      <c r="E372" s="147"/>
      <c r="F372" s="147"/>
      <c r="G372" s="114">
        <f>SUMIFS('III. Išlaidos'!$N:$N,'III. Išlaidos'!$B:$B,$B$362,'III. Išlaidos'!$C:$C,C372)</f>
        <v>0</v>
      </c>
      <c r="H372" s="111">
        <f t="shared" si="169"/>
        <v>0</v>
      </c>
      <c r="I372" s="119">
        <f t="shared" si="170"/>
        <v>0</v>
      </c>
      <c r="J372" s="119">
        <f t="shared" si="171"/>
        <v>0</v>
      </c>
      <c r="K372" s="16"/>
      <c r="L372" s="25"/>
    </row>
    <row r="373" spans="1:12" ht="19.5" customHeight="1" outlineLevel="1" x14ac:dyDescent="0.3">
      <c r="A373" s="205" t="s">
        <v>182</v>
      </c>
      <c r="B373" s="206"/>
      <c r="C373" s="207"/>
      <c r="D373" s="116">
        <f>SUM(D362:D372)</f>
        <v>0</v>
      </c>
      <c r="E373" s="116">
        <f>SUM(E362:E372)</f>
        <v>0</v>
      </c>
      <c r="F373" s="116">
        <f>SUM(F362:F372)</f>
        <v>0</v>
      </c>
      <c r="G373" s="116">
        <f>SUM(G362:G372)</f>
        <v>0</v>
      </c>
      <c r="H373" s="116">
        <f>SUM(H362:H372)</f>
        <v>0</v>
      </c>
      <c r="I373" s="116">
        <f t="shared" ref="I373:J373" si="172">SUM(I362:I372)</f>
        <v>0</v>
      </c>
      <c r="J373" s="116">
        <f t="shared" si="172"/>
        <v>0</v>
      </c>
      <c r="K373" s="117"/>
      <c r="L373" s="117"/>
    </row>
    <row r="374" spans="1:12" outlineLevel="1" x14ac:dyDescent="0.3">
      <c r="A374" s="208">
        <v>22</v>
      </c>
      <c r="B374" s="126" t="str">
        <f>IF('I. Sąrašas'!B40="","",'I. Sąrašas'!B40)</f>
        <v/>
      </c>
      <c r="C374" s="110" t="s">
        <v>20</v>
      </c>
      <c r="D374" s="145"/>
      <c r="E374" s="145"/>
      <c r="F374" s="149"/>
      <c r="G374" s="114">
        <f>SUMIFS('III. Išlaidos'!$N:$N,'III. Išlaidos'!$B:$B,$B$374,'III. Išlaidos'!$C:$C,C374)</f>
        <v>0</v>
      </c>
      <c r="H374" s="111">
        <f t="shared" ref="H374:H384" si="173">F374+G374</f>
        <v>0</v>
      </c>
      <c r="I374" s="111">
        <f>D374-H374</f>
        <v>0</v>
      </c>
      <c r="J374" s="111">
        <f>E374-H374</f>
        <v>0</v>
      </c>
      <c r="K374" s="16"/>
      <c r="L374" s="25"/>
    </row>
    <row r="375" spans="1:12" outlineLevel="1" x14ac:dyDescent="0.3">
      <c r="A375" s="208"/>
      <c r="B375" s="128" t="str">
        <f>IF('I. Sąrašas'!C40="","",'I. Sąrašas'!C40)</f>
        <v/>
      </c>
      <c r="C375" s="113" t="s">
        <v>22</v>
      </c>
      <c r="D375" s="147"/>
      <c r="E375" s="147"/>
      <c r="F375" s="147"/>
      <c r="G375" s="114">
        <f>SUMIFS('III. Išlaidos'!$N:$N,'III. Išlaidos'!$B:$B,$B$374,'III. Išlaidos'!$C:$C,C375)</f>
        <v>0</v>
      </c>
      <c r="H375" s="111">
        <f t="shared" si="173"/>
        <v>0</v>
      </c>
      <c r="I375" s="119">
        <f t="shared" ref="I375:I384" si="174">D375-H375</f>
        <v>0</v>
      </c>
      <c r="J375" s="119">
        <f t="shared" ref="J375:J384" si="175">E375-H375</f>
        <v>0</v>
      </c>
      <c r="K375" s="16"/>
      <c r="L375" s="25"/>
    </row>
    <row r="376" spans="1:12" outlineLevel="1" x14ac:dyDescent="0.3">
      <c r="A376" s="208"/>
      <c r="B376" s="128"/>
      <c r="C376" s="113" t="s">
        <v>23</v>
      </c>
      <c r="D376" s="147"/>
      <c r="E376" s="147"/>
      <c r="F376" s="147"/>
      <c r="G376" s="114">
        <f>SUMIFS('III. Išlaidos'!$N:$N,'III. Išlaidos'!$B:$B,$B$374,'III. Išlaidos'!$C:$C,C376)</f>
        <v>0</v>
      </c>
      <c r="H376" s="111">
        <f t="shared" si="173"/>
        <v>0</v>
      </c>
      <c r="I376" s="119">
        <f t="shared" si="174"/>
        <v>0</v>
      </c>
      <c r="J376" s="119">
        <f t="shared" si="175"/>
        <v>0</v>
      </c>
      <c r="K376" s="16"/>
      <c r="L376" s="25"/>
    </row>
    <row r="377" spans="1:12" outlineLevel="1" x14ac:dyDescent="0.3">
      <c r="A377" s="208"/>
      <c r="B377" s="128"/>
      <c r="C377" s="113" t="s">
        <v>24</v>
      </c>
      <c r="D377" s="147"/>
      <c r="E377" s="147"/>
      <c r="F377" s="147"/>
      <c r="G377" s="114">
        <f>SUMIFS('III. Išlaidos'!$N:$N,'III. Išlaidos'!$B:$B,$B$374,'III. Išlaidos'!$C:$C,C377)</f>
        <v>0</v>
      </c>
      <c r="H377" s="111">
        <f t="shared" si="173"/>
        <v>0</v>
      </c>
      <c r="I377" s="111">
        <f t="shared" si="174"/>
        <v>0</v>
      </c>
      <c r="J377" s="111">
        <f t="shared" si="175"/>
        <v>0</v>
      </c>
      <c r="K377" s="16"/>
      <c r="L377" s="25"/>
    </row>
    <row r="378" spans="1:12" outlineLevel="1" x14ac:dyDescent="0.3">
      <c r="A378" s="208"/>
      <c r="B378" s="128"/>
      <c r="C378" s="113" t="s">
        <v>25</v>
      </c>
      <c r="D378" s="147"/>
      <c r="E378" s="147"/>
      <c r="F378" s="147"/>
      <c r="G378" s="114">
        <f>SUMIFS('III. Išlaidos'!$N:$N,'III. Išlaidos'!$B:$B,$B$374,'III. Išlaidos'!$C:$C,C378)</f>
        <v>0</v>
      </c>
      <c r="H378" s="111">
        <f t="shared" si="173"/>
        <v>0</v>
      </c>
      <c r="I378" s="111">
        <f t="shared" si="174"/>
        <v>0</v>
      </c>
      <c r="J378" s="111">
        <f t="shared" si="175"/>
        <v>0</v>
      </c>
      <c r="K378" s="16"/>
      <c r="L378" s="25"/>
    </row>
    <row r="379" spans="1:12" outlineLevel="1" x14ac:dyDescent="0.3">
      <c r="A379" s="208"/>
      <c r="B379" s="128"/>
      <c r="C379" s="113" t="s">
        <v>26</v>
      </c>
      <c r="D379" s="147"/>
      <c r="E379" s="147"/>
      <c r="F379" s="147"/>
      <c r="G379" s="114">
        <f>SUMIFS('III. Išlaidos'!$N:$N,'III. Išlaidos'!$B:$B,$B$374,'III. Išlaidos'!$C:$C,C379)</f>
        <v>0</v>
      </c>
      <c r="H379" s="111">
        <f t="shared" si="173"/>
        <v>0</v>
      </c>
      <c r="I379" s="111">
        <f t="shared" si="174"/>
        <v>0</v>
      </c>
      <c r="J379" s="111">
        <f t="shared" si="175"/>
        <v>0</v>
      </c>
      <c r="K379" s="16"/>
      <c r="L379" s="25"/>
    </row>
    <row r="380" spans="1:12" outlineLevel="1" x14ac:dyDescent="0.3">
      <c r="A380" s="208"/>
      <c r="B380" s="128"/>
      <c r="C380" s="113" t="s">
        <v>27</v>
      </c>
      <c r="D380" s="147"/>
      <c r="E380" s="147"/>
      <c r="F380" s="147"/>
      <c r="G380" s="114">
        <f>SUMIFS('III. Išlaidos'!$N:$N,'III. Išlaidos'!$B:$B,$B$374,'III. Išlaidos'!$C:$C,C380)</f>
        <v>0</v>
      </c>
      <c r="H380" s="111">
        <f t="shared" si="173"/>
        <v>0</v>
      </c>
      <c r="I380" s="111">
        <f t="shared" si="174"/>
        <v>0</v>
      </c>
      <c r="J380" s="111">
        <f t="shared" si="175"/>
        <v>0</v>
      </c>
      <c r="K380" s="16"/>
      <c r="L380" s="25"/>
    </row>
    <row r="381" spans="1:12" ht="20.399999999999999" outlineLevel="1" x14ac:dyDescent="0.3">
      <c r="A381" s="208"/>
      <c r="B381" s="128"/>
      <c r="C381" s="113" t="s">
        <v>28</v>
      </c>
      <c r="D381" s="147"/>
      <c r="E381" s="147"/>
      <c r="F381" s="147"/>
      <c r="G381" s="114">
        <f>SUMIFS('III. Išlaidos'!$N:$N,'III. Išlaidos'!$B:$B,$B$374,'III. Išlaidos'!$C:$C,C381)</f>
        <v>0</v>
      </c>
      <c r="H381" s="111">
        <f t="shared" si="173"/>
        <v>0</v>
      </c>
      <c r="I381" s="111">
        <f>D381-H381</f>
        <v>0</v>
      </c>
      <c r="J381" s="111">
        <f t="shared" si="175"/>
        <v>0</v>
      </c>
      <c r="K381" s="16"/>
      <c r="L381" s="25"/>
    </row>
    <row r="382" spans="1:12" outlineLevel="1" x14ac:dyDescent="0.3">
      <c r="A382" s="208"/>
      <c r="B382" s="128"/>
      <c r="C382" s="113" t="s">
        <v>29</v>
      </c>
      <c r="D382" s="147"/>
      <c r="E382" s="147"/>
      <c r="F382" s="147"/>
      <c r="G382" s="114">
        <f>SUMIFS('III. Išlaidos'!$N:$N,'III. Išlaidos'!$B:$B,$B$374,'III. Išlaidos'!$C:$C,C382)</f>
        <v>0</v>
      </c>
      <c r="H382" s="111">
        <f t="shared" si="173"/>
        <v>0</v>
      </c>
      <c r="I382" s="111">
        <f t="shared" si="174"/>
        <v>0</v>
      </c>
      <c r="J382" s="111">
        <f t="shared" si="175"/>
        <v>0</v>
      </c>
      <c r="K382" s="16"/>
      <c r="L382" s="25"/>
    </row>
    <row r="383" spans="1:12" outlineLevel="1" x14ac:dyDescent="0.3">
      <c r="A383" s="208"/>
      <c r="B383" s="128"/>
      <c r="C383" s="113" t="s">
        <v>30</v>
      </c>
      <c r="D383" s="147"/>
      <c r="E383" s="147"/>
      <c r="F383" s="147"/>
      <c r="G383" s="114">
        <f>SUMIFS('III. Išlaidos'!$N:$N,'III. Išlaidos'!$B:$B,$B$374,'III. Išlaidos'!$C:$C,C383)</f>
        <v>0</v>
      </c>
      <c r="H383" s="111">
        <f t="shared" si="173"/>
        <v>0</v>
      </c>
      <c r="I383" s="111">
        <f t="shared" si="174"/>
        <v>0</v>
      </c>
      <c r="J383" s="111">
        <f t="shared" si="175"/>
        <v>0</v>
      </c>
      <c r="K383" s="16"/>
      <c r="L383" s="25"/>
    </row>
    <row r="384" spans="1:12" outlineLevel="1" x14ac:dyDescent="0.3">
      <c r="A384" s="208"/>
      <c r="B384" s="128"/>
      <c r="C384" s="113" t="s">
        <v>31</v>
      </c>
      <c r="D384" s="147"/>
      <c r="E384" s="147"/>
      <c r="F384" s="147"/>
      <c r="G384" s="114">
        <f>SUMIFS('III. Išlaidos'!$N:$N,'III. Išlaidos'!$B:$B,$B$374,'III. Išlaidos'!$C:$C,C384)</f>
        <v>0</v>
      </c>
      <c r="H384" s="111">
        <f t="shared" si="173"/>
        <v>0</v>
      </c>
      <c r="I384" s="119">
        <f t="shared" si="174"/>
        <v>0</v>
      </c>
      <c r="J384" s="119">
        <f t="shared" si="175"/>
        <v>0</v>
      </c>
      <c r="K384" s="16"/>
      <c r="L384" s="25"/>
    </row>
    <row r="385" spans="1:12" ht="19.5" customHeight="1" outlineLevel="1" x14ac:dyDescent="0.3">
      <c r="A385" s="205" t="s">
        <v>183</v>
      </c>
      <c r="B385" s="206"/>
      <c r="C385" s="207"/>
      <c r="D385" s="116">
        <f>SUM(D374:D384)</f>
        <v>0</v>
      </c>
      <c r="E385" s="116">
        <f>SUM(E374:E384)</f>
        <v>0</v>
      </c>
      <c r="F385" s="116">
        <f>SUM(F374:F384)</f>
        <v>0</v>
      </c>
      <c r="G385" s="116">
        <f>SUM(G374:G384)</f>
        <v>0</v>
      </c>
      <c r="H385" s="116">
        <f>SUM(H374:H384)</f>
        <v>0</v>
      </c>
      <c r="I385" s="116">
        <f t="shared" ref="I385:J385" si="176">SUM(I374:I384)</f>
        <v>0</v>
      </c>
      <c r="J385" s="116">
        <f t="shared" si="176"/>
        <v>0</v>
      </c>
      <c r="K385" s="117"/>
      <c r="L385" s="117"/>
    </row>
    <row r="386" spans="1:12" outlineLevel="1" x14ac:dyDescent="0.3">
      <c r="A386" s="208">
        <v>23</v>
      </c>
      <c r="B386" s="126" t="str">
        <f>IF('I. Sąrašas'!B41="","",'I. Sąrašas'!B41)</f>
        <v/>
      </c>
      <c r="C386" s="110" t="s">
        <v>20</v>
      </c>
      <c r="D386" s="145"/>
      <c r="E386" s="145"/>
      <c r="F386" s="149"/>
      <c r="G386" s="114">
        <f>SUMIFS('III. Išlaidos'!$N:$N,'III. Išlaidos'!$B:$B,$B$386,'III. Išlaidos'!$C:$C,C386)</f>
        <v>0</v>
      </c>
      <c r="H386" s="111">
        <f t="shared" ref="H386:H396" si="177">F386+G386</f>
        <v>0</v>
      </c>
      <c r="I386" s="111">
        <f>D386-H386</f>
        <v>0</v>
      </c>
      <c r="J386" s="111">
        <f>E386-H386</f>
        <v>0</v>
      </c>
      <c r="K386" s="16"/>
      <c r="L386" s="25"/>
    </row>
    <row r="387" spans="1:12" outlineLevel="1" x14ac:dyDescent="0.3">
      <c r="A387" s="208"/>
      <c r="B387" s="128" t="str">
        <f>IF('I. Sąrašas'!C41="","",'I. Sąrašas'!C41)</f>
        <v/>
      </c>
      <c r="C387" s="113" t="s">
        <v>22</v>
      </c>
      <c r="D387" s="147"/>
      <c r="E387" s="147"/>
      <c r="F387" s="147"/>
      <c r="G387" s="114">
        <f>SUMIFS('III. Išlaidos'!$N:$N,'III. Išlaidos'!$B:$B,$B$386,'III. Išlaidos'!$C:$C,C387)</f>
        <v>0</v>
      </c>
      <c r="H387" s="111">
        <f t="shared" si="177"/>
        <v>0</v>
      </c>
      <c r="I387" s="119">
        <f t="shared" ref="I387:I396" si="178">D387-H387</f>
        <v>0</v>
      </c>
      <c r="J387" s="119">
        <f t="shared" ref="J387:J396" si="179">E387-H387</f>
        <v>0</v>
      </c>
      <c r="K387" s="16"/>
      <c r="L387" s="25"/>
    </row>
    <row r="388" spans="1:12" outlineLevel="1" x14ac:dyDescent="0.3">
      <c r="A388" s="208"/>
      <c r="B388" s="128"/>
      <c r="C388" s="113" t="s">
        <v>23</v>
      </c>
      <c r="D388" s="147"/>
      <c r="E388" s="147"/>
      <c r="F388" s="147"/>
      <c r="G388" s="114">
        <f>SUMIFS('III. Išlaidos'!$N:$N,'III. Išlaidos'!$B:$B,$B$386,'III. Išlaidos'!$C:$C,C388)</f>
        <v>0</v>
      </c>
      <c r="H388" s="111">
        <f t="shared" si="177"/>
        <v>0</v>
      </c>
      <c r="I388" s="119">
        <f t="shared" si="178"/>
        <v>0</v>
      </c>
      <c r="J388" s="119">
        <f t="shared" si="179"/>
        <v>0</v>
      </c>
      <c r="K388" s="16"/>
      <c r="L388" s="25"/>
    </row>
    <row r="389" spans="1:12" outlineLevel="1" x14ac:dyDescent="0.3">
      <c r="A389" s="208"/>
      <c r="B389" s="128"/>
      <c r="C389" s="113" t="s">
        <v>24</v>
      </c>
      <c r="D389" s="147"/>
      <c r="E389" s="147"/>
      <c r="F389" s="147"/>
      <c r="G389" s="114">
        <f>SUMIFS('III. Išlaidos'!$N:$N,'III. Išlaidos'!$B:$B,$B$386,'III. Išlaidos'!$C:$C,C389)</f>
        <v>0</v>
      </c>
      <c r="H389" s="111">
        <f t="shared" si="177"/>
        <v>0</v>
      </c>
      <c r="I389" s="111">
        <f t="shared" si="178"/>
        <v>0</v>
      </c>
      <c r="J389" s="111">
        <f t="shared" si="179"/>
        <v>0</v>
      </c>
      <c r="K389" s="16"/>
      <c r="L389" s="25"/>
    </row>
    <row r="390" spans="1:12" outlineLevel="1" x14ac:dyDescent="0.3">
      <c r="A390" s="208"/>
      <c r="B390" s="128"/>
      <c r="C390" s="113" t="s">
        <v>25</v>
      </c>
      <c r="D390" s="147"/>
      <c r="E390" s="147"/>
      <c r="F390" s="147"/>
      <c r="G390" s="114">
        <f>SUMIFS('III. Išlaidos'!$N:$N,'III. Išlaidos'!$B:$B,$B$386,'III. Išlaidos'!$C:$C,C390)</f>
        <v>0</v>
      </c>
      <c r="H390" s="111">
        <f t="shared" si="177"/>
        <v>0</v>
      </c>
      <c r="I390" s="111">
        <f t="shared" si="178"/>
        <v>0</v>
      </c>
      <c r="J390" s="111">
        <f t="shared" si="179"/>
        <v>0</v>
      </c>
      <c r="K390" s="16"/>
      <c r="L390" s="25"/>
    </row>
    <row r="391" spans="1:12" outlineLevel="1" x14ac:dyDescent="0.3">
      <c r="A391" s="208"/>
      <c r="B391" s="128"/>
      <c r="C391" s="113" t="s">
        <v>26</v>
      </c>
      <c r="D391" s="147"/>
      <c r="E391" s="147"/>
      <c r="F391" s="147"/>
      <c r="G391" s="114">
        <f>SUMIFS('III. Išlaidos'!$N:$N,'III. Išlaidos'!$B:$B,$B$386,'III. Išlaidos'!$C:$C,C391)</f>
        <v>0</v>
      </c>
      <c r="H391" s="111">
        <f t="shared" si="177"/>
        <v>0</v>
      </c>
      <c r="I391" s="111">
        <f t="shared" si="178"/>
        <v>0</v>
      </c>
      <c r="J391" s="111">
        <f t="shared" si="179"/>
        <v>0</v>
      </c>
      <c r="K391" s="16"/>
      <c r="L391" s="25"/>
    </row>
    <row r="392" spans="1:12" outlineLevel="1" x14ac:dyDescent="0.3">
      <c r="A392" s="208"/>
      <c r="B392" s="128"/>
      <c r="C392" s="113" t="s">
        <v>27</v>
      </c>
      <c r="D392" s="147"/>
      <c r="E392" s="147"/>
      <c r="F392" s="147"/>
      <c r="G392" s="114">
        <f>SUMIFS('III. Išlaidos'!$N:$N,'III. Išlaidos'!$B:$B,$B$386,'III. Išlaidos'!$C:$C,C392)</f>
        <v>0</v>
      </c>
      <c r="H392" s="111">
        <f t="shared" si="177"/>
        <v>0</v>
      </c>
      <c r="I392" s="111">
        <f t="shared" si="178"/>
        <v>0</v>
      </c>
      <c r="J392" s="111">
        <f t="shared" si="179"/>
        <v>0</v>
      </c>
      <c r="K392" s="16"/>
      <c r="L392" s="25"/>
    </row>
    <row r="393" spans="1:12" ht="20.399999999999999" outlineLevel="1" x14ac:dyDescent="0.3">
      <c r="A393" s="208"/>
      <c r="B393" s="128"/>
      <c r="C393" s="113" t="s">
        <v>28</v>
      </c>
      <c r="D393" s="147"/>
      <c r="E393" s="147"/>
      <c r="F393" s="147"/>
      <c r="G393" s="114">
        <f>SUMIFS('III. Išlaidos'!$N:$N,'III. Išlaidos'!$B:$B,$B$386,'III. Išlaidos'!$C:$C,C393)</f>
        <v>0</v>
      </c>
      <c r="H393" s="111">
        <f t="shared" si="177"/>
        <v>0</v>
      </c>
      <c r="I393" s="111">
        <f>D393-H393</f>
        <v>0</v>
      </c>
      <c r="J393" s="111">
        <f t="shared" si="179"/>
        <v>0</v>
      </c>
      <c r="K393" s="16"/>
      <c r="L393" s="25"/>
    </row>
    <row r="394" spans="1:12" outlineLevel="1" x14ac:dyDescent="0.3">
      <c r="A394" s="208"/>
      <c r="B394" s="128"/>
      <c r="C394" s="113" t="s">
        <v>29</v>
      </c>
      <c r="D394" s="147"/>
      <c r="E394" s="147"/>
      <c r="F394" s="147"/>
      <c r="G394" s="114">
        <f>SUMIFS('III. Išlaidos'!$N:$N,'III. Išlaidos'!$B:$B,$B$386,'III. Išlaidos'!$C:$C,C394)</f>
        <v>0</v>
      </c>
      <c r="H394" s="111">
        <f t="shared" si="177"/>
        <v>0</v>
      </c>
      <c r="I394" s="111">
        <f t="shared" si="178"/>
        <v>0</v>
      </c>
      <c r="J394" s="111">
        <f t="shared" si="179"/>
        <v>0</v>
      </c>
      <c r="K394" s="16"/>
      <c r="L394" s="25"/>
    </row>
    <row r="395" spans="1:12" outlineLevel="1" x14ac:dyDescent="0.3">
      <c r="A395" s="208"/>
      <c r="B395" s="128"/>
      <c r="C395" s="113" t="s">
        <v>30</v>
      </c>
      <c r="D395" s="147"/>
      <c r="E395" s="147"/>
      <c r="F395" s="147"/>
      <c r="G395" s="114">
        <f>SUMIFS('III. Išlaidos'!$N:$N,'III. Išlaidos'!$B:$B,$B$386,'III. Išlaidos'!$C:$C,C395)</f>
        <v>0</v>
      </c>
      <c r="H395" s="111">
        <f t="shared" si="177"/>
        <v>0</v>
      </c>
      <c r="I395" s="111">
        <f t="shared" si="178"/>
        <v>0</v>
      </c>
      <c r="J395" s="111">
        <f t="shared" si="179"/>
        <v>0</v>
      </c>
      <c r="K395" s="16"/>
      <c r="L395" s="25"/>
    </row>
    <row r="396" spans="1:12" outlineLevel="1" x14ac:dyDescent="0.3">
      <c r="A396" s="208"/>
      <c r="B396" s="128"/>
      <c r="C396" s="113" t="s">
        <v>31</v>
      </c>
      <c r="D396" s="147"/>
      <c r="E396" s="147"/>
      <c r="F396" s="147"/>
      <c r="G396" s="114">
        <f>SUMIFS('III. Išlaidos'!$N:$N,'III. Išlaidos'!$B:$B,$B$386,'III. Išlaidos'!$C:$C,C396)</f>
        <v>0</v>
      </c>
      <c r="H396" s="111">
        <f t="shared" si="177"/>
        <v>0</v>
      </c>
      <c r="I396" s="119">
        <f t="shared" si="178"/>
        <v>0</v>
      </c>
      <c r="J396" s="119">
        <f t="shared" si="179"/>
        <v>0</v>
      </c>
      <c r="K396" s="16"/>
      <c r="L396" s="25"/>
    </row>
    <row r="397" spans="1:12" ht="19.5" customHeight="1" outlineLevel="1" x14ac:dyDescent="0.3">
      <c r="A397" s="205" t="s">
        <v>184</v>
      </c>
      <c r="B397" s="206"/>
      <c r="C397" s="207"/>
      <c r="D397" s="116">
        <f>SUM(D386:D396)</f>
        <v>0</v>
      </c>
      <c r="E397" s="116">
        <f>SUM(E386:E396)</f>
        <v>0</v>
      </c>
      <c r="F397" s="116">
        <f>SUM(F386:F396)</f>
        <v>0</v>
      </c>
      <c r="G397" s="116">
        <f>SUM(G386:G396)</f>
        <v>0</v>
      </c>
      <c r="H397" s="116">
        <f t="shared" ref="H397:J397" si="180">SUM(H386:H396)</f>
        <v>0</v>
      </c>
      <c r="I397" s="116">
        <f t="shared" si="180"/>
        <v>0</v>
      </c>
      <c r="J397" s="116">
        <f t="shared" si="180"/>
        <v>0</v>
      </c>
      <c r="K397" s="117"/>
      <c r="L397" s="117"/>
    </row>
    <row r="398" spans="1:12" ht="15" customHeight="1" x14ac:dyDescent="0.3">
      <c r="A398" s="129"/>
      <c r="B398" s="130"/>
      <c r="C398" s="130"/>
      <c r="D398" s="131"/>
      <c r="E398" s="131"/>
      <c r="F398" s="131"/>
      <c r="G398" s="131"/>
      <c r="H398" s="131"/>
      <c r="I398" s="131"/>
      <c r="J398" s="131"/>
      <c r="L398" s="132"/>
    </row>
    <row r="399" spans="1:12" ht="19.5" customHeight="1" x14ac:dyDescent="0.3">
      <c r="A399" s="229" t="s">
        <v>185</v>
      </c>
      <c r="B399" s="230"/>
      <c r="C399" s="231"/>
      <c r="D399" s="107">
        <f>SUM(D403,D407,D411,D415)</f>
        <v>0</v>
      </c>
      <c r="E399" s="107">
        <f t="shared" ref="E399:J399" si="181">SUM(E403,E407,E411,E415)</f>
        <v>0</v>
      </c>
      <c r="F399" s="107">
        <f t="shared" si="181"/>
        <v>0</v>
      </c>
      <c r="G399" s="107">
        <f t="shared" si="181"/>
        <v>0</v>
      </c>
      <c r="H399" s="107">
        <f t="shared" si="181"/>
        <v>0</v>
      </c>
      <c r="I399" s="107">
        <f t="shared" si="181"/>
        <v>0</v>
      </c>
      <c r="J399" s="107">
        <f t="shared" si="181"/>
        <v>0</v>
      </c>
      <c r="K399" s="108"/>
      <c r="L399" s="133"/>
    </row>
    <row r="400" spans="1:12" ht="20.399999999999999" x14ac:dyDescent="0.3">
      <c r="A400" s="208">
        <v>1</v>
      </c>
      <c r="B400" s="126" t="str">
        <f>IF('I. Sąrašas'!B43="","",'I. Sąrašas'!B43)</f>
        <v/>
      </c>
      <c r="C400" s="110" t="s">
        <v>32</v>
      </c>
      <c r="D400" s="145"/>
      <c r="E400" s="145"/>
      <c r="F400" s="149"/>
      <c r="G400" s="127">
        <f>SUMIFS('III. Išlaidos'!$N:$N,'III. Išlaidos'!$B:$B,$B$400,'III. Išlaidos'!$C:$C,C400)</f>
        <v>0</v>
      </c>
      <c r="H400" s="111">
        <f t="shared" ref="H400:H402" si="182">F400+G400</f>
        <v>0</v>
      </c>
      <c r="I400" s="111">
        <f>D400-H400</f>
        <v>0</v>
      </c>
      <c r="J400" s="111">
        <f>E400-H400</f>
        <v>0</v>
      </c>
      <c r="K400" s="16"/>
      <c r="L400" s="25"/>
    </row>
    <row r="401" spans="1:12" x14ac:dyDescent="0.3">
      <c r="A401" s="208"/>
      <c r="B401" s="128" t="str">
        <f>IF('I. Sąrašas'!C43="","",'I. Sąrašas'!C43)</f>
        <v/>
      </c>
      <c r="C401" s="113" t="s">
        <v>34</v>
      </c>
      <c r="D401" s="147"/>
      <c r="E401" s="147"/>
      <c r="F401" s="147"/>
      <c r="G401" s="134">
        <f>SUMIFS('III. Išlaidos'!$N:$N,'III. Išlaidos'!$B:$B,$B$400,'III. Išlaidos'!$C:$C,C401)</f>
        <v>0</v>
      </c>
      <c r="H401" s="111">
        <f t="shared" si="182"/>
        <v>0</v>
      </c>
      <c r="I401" s="119">
        <f t="shared" ref="I401:I402" si="183">D401-H401</f>
        <v>0</v>
      </c>
      <c r="J401" s="119">
        <f t="shared" ref="J401:J402" si="184">E401-H401</f>
        <v>0</v>
      </c>
      <c r="K401" s="16"/>
      <c r="L401" s="25"/>
    </row>
    <row r="402" spans="1:12" x14ac:dyDescent="0.3">
      <c r="A402" s="208"/>
      <c r="B402" s="128"/>
      <c r="C402" s="113" t="s">
        <v>35</v>
      </c>
      <c r="D402" s="147"/>
      <c r="E402" s="147"/>
      <c r="F402" s="147"/>
      <c r="G402" s="127">
        <f>SUMIFS('III. Išlaidos'!$N:$N,'III. Išlaidos'!$B:$B,$B$400,'III. Išlaidos'!$C:$C,C402)</f>
        <v>0</v>
      </c>
      <c r="H402" s="111">
        <f t="shared" si="182"/>
        <v>0</v>
      </c>
      <c r="I402" s="119">
        <f t="shared" si="183"/>
        <v>0</v>
      </c>
      <c r="J402" s="119">
        <f t="shared" si="184"/>
        <v>0</v>
      </c>
      <c r="K402" s="16"/>
      <c r="L402" s="25"/>
    </row>
    <row r="403" spans="1:12" ht="19.5" customHeight="1" x14ac:dyDescent="0.3">
      <c r="A403" s="205" t="s">
        <v>186</v>
      </c>
      <c r="B403" s="206"/>
      <c r="C403" s="207"/>
      <c r="D403" s="116">
        <f>SUM(D400:D402)</f>
        <v>0</v>
      </c>
      <c r="E403" s="116">
        <f>SUM(E400:E402)</f>
        <v>0</v>
      </c>
      <c r="F403" s="116">
        <f>SUM(F400:F402)</f>
        <v>0</v>
      </c>
      <c r="G403" s="116">
        <f>SUM(G400:G402)</f>
        <v>0</v>
      </c>
      <c r="H403" s="116">
        <f t="shared" ref="H403:J403" si="185">SUM(H400:H402)</f>
        <v>0</v>
      </c>
      <c r="I403" s="116">
        <f t="shared" si="185"/>
        <v>0</v>
      </c>
      <c r="J403" s="116">
        <f t="shared" si="185"/>
        <v>0</v>
      </c>
      <c r="K403" s="117"/>
      <c r="L403" s="117"/>
    </row>
    <row r="404" spans="1:12" ht="20.399999999999999" x14ac:dyDescent="0.3">
      <c r="A404" s="208">
        <v>2</v>
      </c>
      <c r="B404" s="126" t="str">
        <f>IF('I. Sąrašas'!B44="","",'I. Sąrašas'!B44)</f>
        <v/>
      </c>
      <c r="C404" s="110" t="s">
        <v>32</v>
      </c>
      <c r="D404" s="145"/>
      <c r="E404" s="145"/>
      <c r="F404" s="149"/>
      <c r="G404" s="114">
        <f>SUMIFS('III. Išlaidos'!$N:$N,'III. Išlaidos'!$B:$B,$B$404,'III. Išlaidos'!$C:$C,C404)</f>
        <v>0</v>
      </c>
      <c r="H404" s="111">
        <f t="shared" ref="H404:H406" si="186">F404+G404</f>
        <v>0</v>
      </c>
      <c r="I404" s="111">
        <f>D404-H404</f>
        <v>0</v>
      </c>
      <c r="J404" s="111">
        <f>E404-H404</f>
        <v>0</v>
      </c>
      <c r="K404" s="16"/>
      <c r="L404" s="25"/>
    </row>
    <row r="405" spans="1:12" x14ac:dyDescent="0.3">
      <c r="A405" s="208"/>
      <c r="B405" s="128" t="str">
        <f>IF('I. Sąrašas'!C44="","",'I. Sąrašas'!C44)</f>
        <v/>
      </c>
      <c r="C405" s="113" t="s">
        <v>34</v>
      </c>
      <c r="D405" s="147"/>
      <c r="E405" s="147"/>
      <c r="F405" s="147"/>
      <c r="G405" s="114">
        <f>SUMIFS('III. Išlaidos'!$N:$N,'III. Išlaidos'!$B:$B,$B$404,'III. Išlaidos'!$C:$C,C405)</f>
        <v>0</v>
      </c>
      <c r="H405" s="111">
        <f t="shared" si="186"/>
        <v>0</v>
      </c>
      <c r="I405" s="119">
        <f t="shared" ref="I405:I406" si="187">D405-H405</f>
        <v>0</v>
      </c>
      <c r="J405" s="119">
        <f t="shared" ref="J405:J406" si="188">E405-H405</f>
        <v>0</v>
      </c>
      <c r="K405" s="16"/>
      <c r="L405" s="25"/>
    </row>
    <row r="406" spans="1:12" x14ac:dyDescent="0.3">
      <c r="A406" s="208"/>
      <c r="B406" s="128"/>
      <c r="C406" s="113" t="s">
        <v>35</v>
      </c>
      <c r="D406" s="147"/>
      <c r="E406" s="147"/>
      <c r="F406" s="147"/>
      <c r="G406" s="114">
        <f>SUMIFS('III. Išlaidos'!$N:$N,'III. Išlaidos'!$B:$B,$B$404,'III. Išlaidos'!$C:$C,C406)</f>
        <v>0</v>
      </c>
      <c r="H406" s="111">
        <f t="shared" si="186"/>
        <v>0</v>
      </c>
      <c r="I406" s="119">
        <f t="shared" si="187"/>
        <v>0</v>
      </c>
      <c r="J406" s="119">
        <f t="shared" si="188"/>
        <v>0</v>
      </c>
      <c r="K406" s="16"/>
      <c r="L406" s="25"/>
    </row>
    <row r="407" spans="1:12" ht="19.5" customHeight="1" x14ac:dyDescent="0.3">
      <c r="A407" s="205" t="s">
        <v>187</v>
      </c>
      <c r="B407" s="206"/>
      <c r="C407" s="207"/>
      <c r="D407" s="116">
        <f>SUM(D404:D406)</f>
        <v>0</v>
      </c>
      <c r="E407" s="116">
        <f>SUM(E404:E406)</f>
        <v>0</v>
      </c>
      <c r="F407" s="116">
        <f>SUM(F404:F406)</f>
        <v>0</v>
      </c>
      <c r="G407" s="116">
        <f>SUM(G404:G406)</f>
        <v>0</v>
      </c>
      <c r="H407" s="116">
        <f t="shared" ref="H407:J407" si="189">SUM(H404:H406)</f>
        <v>0</v>
      </c>
      <c r="I407" s="116">
        <f t="shared" si="189"/>
        <v>0</v>
      </c>
      <c r="J407" s="116">
        <f t="shared" si="189"/>
        <v>0</v>
      </c>
      <c r="K407" s="117"/>
      <c r="L407" s="117"/>
    </row>
    <row r="408" spans="1:12" ht="19.5" customHeight="1" x14ac:dyDescent="0.3">
      <c r="A408" s="208">
        <v>3</v>
      </c>
      <c r="B408" s="126" t="str">
        <f>IF('I. Sąrašas'!B45="","",'I. Sąrašas'!B45)</f>
        <v/>
      </c>
      <c r="C408" s="110" t="s">
        <v>32</v>
      </c>
      <c r="D408" s="145"/>
      <c r="E408" s="145"/>
      <c r="F408" s="149"/>
      <c r="G408" s="114">
        <f>SUMIFS('III. Išlaidos'!$N:$N,'III. Išlaidos'!$B:$B,$B$408,'III. Išlaidos'!$C:$C,C408)</f>
        <v>0</v>
      </c>
      <c r="H408" s="111">
        <f t="shared" ref="H408:H410" si="190">F408+G408</f>
        <v>0</v>
      </c>
      <c r="I408" s="111">
        <f>D408-H408</f>
        <v>0</v>
      </c>
      <c r="J408" s="111">
        <f>E408-H408</f>
        <v>0</v>
      </c>
      <c r="K408" s="16"/>
      <c r="L408" s="25"/>
    </row>
    <row r="409" spans="1:12" x14ac:dyDescent="0.3">
      <c r="A409" s="208"/>
      <c r="B409" s="128" t="str">
        <f>IF('I. Sąrašas'!C45="","",'I. Sąrašas'!C45)</f>
        <v/>
      </c>
      <c r="C409" s="113" t="s">
        <v>34</v>
      </c>
      <c r="D409" s="147"/>
      <c r="E409" s="147"/>
      <c r="F409" s="147"/>
      <c r="G409" s="114">
        <f>SUMIFS('III. Išlaidos'!$N:$N,'III. Išlaidos'!$B:$B,$B$408,'III. Išlaidos'!$C:$C,C409)</f>
        <v>0</v>
      </c>
      <c r="H409" s="111">
        <f t="shared" si="190"/>
        <v>0</v>
      </c>
      <c r="I409" s="119">
        <f t="shared" ref="I409:I410" si="191">D409-H409</f>
        <v>0</v>
      </c>
      <c r="J409" s="119">
        <f t="shared" ref="J409:J410" si="192">E409-H409</f>
        <v>0</v>
      </c>
      <c r="K409" s="16"/>
      <c r="L409" s="25"/>
    </row>
    <row r="410" spans="1:12" x14ac:dyDescent="0.3">
      <c r="A410" s="208"/>
      <c r="B410" s="128"/>
      <c r="C410" s="113" t="s">
        <v>35</v>
      </c>
      <c r="D410" s="147"/>
      <c r="E410" s="147"/>
      <c r="F410" s="147"/>
      <c r="G410" s="114">
        <f>SUMIFS('III. Išlaidos'!$N:$N,'III. Išlaidos'!$B:$B,$B$408,'III. Išlaidos'!$C:$C,C410)</f>
        <v>0</v>
      </c>
      <c r="H410" s="111">
        <f t="shared" si="190"/>
        <v>0</v>
      </c>
      <c r="I410" s="119">
        <f t="shared" si="191"/>
        <v>0</v>
      </c>
      <c r="J410" s="119">
        <f t="shared" si="192"/>
        <v>0</v>
      </c>
      <c r="K410" s="16"/>
      <c r="L410" s="25"/>
    </row>
    <row r="411" spans="1:12" ht="19.5" customHeight="1" x14ac:dyDescent="0.3">
      <c r="A411" s="205" t="s">
        <v>188</v>
      </c>
      <c r="B411" s="206"/>
      <c r="C411" s="207"/>
      <c r="D411" s="116">
        <f>SUM(D408:D410)</f>
        <v>0</v>
      </c>
      <c r="E411" s="116">
        <f>SUM(E408:E410)</f>
        <v>0</v>
      </c>
      <c r="F411" s="116">
        <f>SUM(F408:F410)</f>
        <v>0</v>
      </c>
      <c r="G411" s="116">
        <f>SUM(G408:G410)</f>
        <v>0</v>
      </c>
      <c r="H411" s="116">
        <f t="shared" ref="H411:J411" si="193">SUM(H408:H410)</f>
        <v>0</v>
      </c>
      <c r="I411" s="116">
        <f t="shared" si="193"/>
        <v>0</v>
      </c>
      <c r="J411" s="116">
        <f t="shared" si="193"/>
        <v>0</v>
      </c>
      <c r="K411" s="117"/>
      <c r="L411" s="117"/>
    </row>
    <row r="412" spans="1:12" ht="24" customHeight="1" x14ac:dyDescent="0.3">
      <c r="A412" s="208">
        <v>4</v>
      </c>
      <c r="B412" s="126" t="str">
        <f>IF('I. Sąrašas'!B46="","",'I. Sąrašas'!B46)</f>
        <v/>
      </c>
      <c r="C412" s="110" t="s">
        <v>32</v>
      </c>
      <c r="D412" s="145"/>
      <c r="E412" s="145"/>
      <c r="F412" s="149"/>
      <c r="G412" s="114">
        <f>SUMIFS('III. Išlaidos'!$N:$N,'III. Išlaidos'!$B:$B,$B$412,'III. Išlaidos'!$C:$C,C412)</f>
        <v>0</v>
      </c>
      <c r="H412" s="111">
        <f t="shared" ref="H412:H413" si="194">F412+G412</f>
        <v>0</v>
      </c>
      <c r="I412" s="111">
        <f>D412-H412</f>
        <v>0</v>
      </c>
      <c r="J412" s="111">
        <f>E412-H412</f>
        <v>0</v>
      </c>
      <c r="K412" s="16"/>
      <c r="L412" s="25"/>
    </row>
    <row r="413" spans="1:12" x14ac:dyDescent="0.3">
      <c r="A413" s="208"/>
      <c r="B413" s="128" t="str">
        <f>IF('I. Sąrašas'!C46="","",'I. Sąrašas'!C46)</f>
        <v/>
      </c>
      <c r="C413" s="113" t="s">
        <v>34</v>
      </c>
      <c r="D413" s="147"/>
      <c r="E413" s="147"/>
      <c r="F413" s="147"/>
      <c r="G413" s="114">
        <f>SUMIFS('III. Išlaidos'!$N:$N,'III. Išlaidos'!$B:$B,$B$412,'III. Išlaidos'!$C:$C,C413)</f>
        <v>0</v>
      </c>
      <c r="H413" s="111">
        <f t="shared" si="194"/>
        <v>0</v>
      </c>
      <c r="I413" s="119">
        <f t="shared" ref="I413" si="195">D413-H413</f>
        <v>0</v>
      </c>
      <c r="J413" s="119">
        <f t="shared" ref="J413" si="196">E413-H413</f>
        <v>0</v>
      </c>
      <c r="K413" s="16"/>
      <c r="L413" s="25"/>
    </row>
    <row r="414" spans="1:12" x14ac:dyDescent="0.3">
      <c r="A414" s="208"/>
      <c r="B414" s="128"/>
      <c r="C414" s="113" t="s">
        <v>35</v>
      </c>
      <c r="D414" s="147"/>
      <c r="E414" s="147"/>
      <c r="F414" s="147"/>
      <c r="G414" s="114">
        <f>SUMIFS('III. Išlaidos'!$N:$N,'III. Išlaidos'!$B:$B,$B$412,'III. Išlaidos'!$C:$C,C414)</f>
        <v>0</v>
      </c>
      <c r="H414" s="111">
        <f t="shared" ref="H414" si="197">F414+G414</f>
        <v>0</v>
      </c>
      <c r="I414" s="119">
        <f t="shared" ref="I414" si="198">D414-H414</f>
        <v>0</v>
      </c>
      <c r="J414" s="119">
        <f t="shared" ref="J414" si="199">E414-H414</f>
        <v>0</v>
      </c>
      <c r="K414" s="16"/>
      <c r="L414" s="25"/>
    </row>
    <row r="415" spans="1:12" ht="19.5" customHeight="1" x14ac:dyDescent="0.3">
      <c r="A415" s="205" t="s">
        <v>189</v>
      </c>
      <c r="B415" s="206"/>
      <c r="C415" s="207"/>
      <c r="D415" s="116">
        <f>SUM(D412:D414)</f>
        <v>0</v>
      </c>
      <c r="E415" s="116">
        <f>SUM(E412:E414)</f>
        <v>0</v>
      </c>
      <c r="F415" s="116">
        <f>SUM(F412:F414)</f>
        <v>0</v>
      </c>
      <c r="G415" s="116">
        <f>SUM(G412:G414)</f>
        <v>0</v>
      </c>
      <c r="H415" s="116">
        <f t="shared" ref="H415:J415" si="200">SUM(H412:H414)</f>
        <v>0</v>
      </c>
      <c r="I415" s="116">
        <f t="shared" si="200"/>
        <v>0</v>
      </c>
      <c r="J415" s="116">
        <f t="shared" si="200"/>
        <v>0</v>
      </c>
      <c r="K415" s="117"/>
      <c r="L415" s="117"/>
    </row>
  </sheetData>
  <sheetProtection algorithmName="SHA-512" hashValue="qnNIsrvz7LAgJf/gJUvcXjfhP0kIaqKZag4d+S3naykQxVu25uEuxrP9bbZVmviOM2u1dr2DHUay50gUA+fdXA==" saltValue="SSwOIgIn4uCwt2fgY97TuQ==" spinCount="100000" sheet="1" formatRows="0" sort="0" autoFilter="0" pivotTables="0"/>
  <mergeCells count="88">
    <mergeCell ref="A411:C411"/>
    <mergeCell ref="A412:A414"/>
    <mergeCell ref="A415:C415"/>
    <mergeCell ref="A400:A402"/>
    <mergeCell ref="A403:C403"/>
    <mergeCell ref="A404:A406"/>
    <mergeCell ref="A407:C407"/>
    <mergeCell ref="A408:A410"/>
    <mergeCell ref="A218:A228"/>
    <mergeCell ref="A277:C277"/>
    <mergeCell ref="A278:A288"/>
    <mergeCell ref="A399:C399"/>
    <mergeCell ref="A121:C121"/>
    <mergeCell ref="A373:C373"/>
    <mergeCell ref="A374:A384"/>
    <mergeCell ref="A397:C397"/>
    <mergeCell ref="A313:C313"/>
    <mergeCell ref="A314:A324"/>
    <mergeCell ref="A325:C325"/>
    <mergeCell ref="A241:C241"/>
    <mergeCell ref="A242:A252"/>
    <mergeCell ref="A254:A264"/>
    <mergeCell ref="A266:A276"/>
    <mergeCell ref="A289:C289"/>
    <mergeCell ref="A290:A300"/>
    <mergeCell ref="A301:C301"/>
    <mergeCell ref="A302:A312"/>
    <mergeCell ref="A385:C385"/>
    <mergeCell ref="A326:A336"/>
    <mergeCell ref="A253:C253"/>
    <mergeCell ref="A2:L2"/>
    <mergeCell ref="A3:L3"/>
    <mergeCell ref="A12:A19"/>
    <mergeCell ref="A21:A28"/>
    <mergeCell ref="A30:A37"/>
    <mergeCell ref="A20:C20"/>
    <mergeCell ref="A29:C29"/>
    <mergeCell ref="E6:J7"/>
    <mergeCell ref="A6:C6"/>
    <mergeCell ref="A7:C7"/>
    <mergeCell ref="A11:C11"/>
    <mergeCell ref="A9:C9"/>
    <mergeCell ref="A65:C65"/>
    <mergeCell ref="A66:A73"/>
    <mergeCell ref="A74:C74"/>
    <mergeCell ref="A1:L1"/>
    <mergeCell ref="A386:A396"/>
    <mergeCell ref="A111:A118"/>
    <mergeCell ref="A119:C119"/>
    <mergeCell ref="A134:A144"/>
    <mergeCell ref="A122:A132"/>
    <mergeCell ref="A205:C205"/>
    <mergeCell ref="A206:A216"/>
    <mergeCell ref="A84:A91"/>
    <mergeCell ref="A145:C145"/>
    <mergeCell ref="A146:A156"/>
    <mergeCell ref="A157:C157"/>
    <mergeCell ref="A350:A360"/>
    <mergeCell ref="A361:C361"/>
    <mergeCell ref="A362:A372"/>
    <mergeCell ref="A57:A64"/>
    <mergeCell ref="A83:C83"/>
    <mergeCell ref="A194:A204"/>
    <mergeCell ref="A169:C169"/>
    <mergeCell ref="A170:A180"/>
    <mergeCell ref="A181:C181"/>
    <mergeCell ref="A182:A192"/>
    <mergeCell ref="A193:C193"/>
    <mergeCell ref="A93:A100"/>
    <mergeCell ref="A101:C101"/>
    <mergeCell ref="A102:A109"/>
    <mergeCell ref="A110:C110"/>
    <mergeCell ref="A38:C38"/>
    <mergeCell ref="A349:C349"/>
    <mergeCell ref="A337:C337"/>
    <mergeCell ref="A338:A348"/>
    <mergeCell ref="A158:A168"/>
    <mergeCell ref="A92:C92"/>
    <mergeCell ref="A133:C133"/>
    <mergeCell ref="A39:A46"/>
    <mergeCell ref="A48:A55"/>
    <mergeCell ref="A47:C47"/>
    <mergeCell ref="A56:C56"/>
    <mergeCell ref="A217:C217"/>
    <mergeCell ref="A265:C265"/>
    <mergeCell ref="A229:C229"/>
    <mergeCell ref="A230:A240"/>
    <mergeCell ref="A75:A82"/>
  </mergeCells>
  <conditionalFormatting sqref="E6:J7">
    <cfRule type="expression" dxfId="5" priority="106">
      <formula>$E$6&lt;&gt;""</formula>
    </cfRule>
  </conditionalFormatting>
  <conditionalFormatting sqref="I9:I415">
    <cfRule type="expression" dxfId="4" priority="2">
      <formula>I9&lt;0</formula>
    </cfRule>
  </conditionalFormatting>
  <dataValidations disablePrompts="1" count="5">
    <dataValidation allowBlank="1" showInputMessage="1" showErrorMessage="1" errorTitle="Nesutampa kodų sumos su verte" error="KLAIDA: nesutamap &quot;Einamieji tikslai&quot; ir &quot;Investicijos&quot; suma su bendrai skairta projektui suma!" sqref="K9:L9 K399:L399 K11:L11 K121:L121" xr:uid="{46A995C3-696F-427F-97E7-9731053C96FB}"/>
    <dataValidation operator="greaterThan" allowBlank="1" showInputMessage="1" showErrorMessage="1" sqref="D12:F19 D21:F28 D48:F55 D57:F64 D66:F73 D75:F82 D84:F91 D111:F118 D122:F132 D134:F144 D146:F156 D158:F168 D170:F180 D182:F192 D194:F204 D206:F216 D218:F228 D230:F240 D242:F252 D254:F264 D266:F276 D278:F288 D290:F300 D302:F312 D314:F324 D326:F336 D338:F348 D350:F360 D362:F372 D374:F384 D386:F396 D408:F410 D93:F100 D102:F109 D39:F46 D412:F414 D400:F402 D404:F406 D30:F37" xr:uid="{0119A735-FFF3-4AE4-AA50-2AFD1E304DB4}"/>
    <dataValidation type="custom" errorStyle="warning" allowBlank="1" showInputMessage="1" showErrorMessage="1" errorTitle="555" error="555" sqref="M11:M19" xr:uid="{3FF2EC62-02B3-4CD1-A8D8-1D00E8360A22}">
      <formula1>H11+H12=D13</formula1>
    </dataValidation>
    <dataValidation type="custom" errorStyle="warning" allowBlank="1" showInputMessage="1" showErrorMessage="1" errorTitle="555" error="555" sqref="M10" xr:uid="{55552D0A-1BD9-4542-9942-49A08FA73C91}">
      <formula1>H10+H11=D13</formula1>
    </dataValidation>
    <dataValidation type="custom" errorStyle="warning" allowBlank="1" showInputMessage="1" showErrorMessage="1" errorTitle="555" error="555" sqref="M6:M9" xr:uid="{6C3FEF04-AECE-4CF3-92DC-5122BD51FC95}">
      <formula1>H6+H7=D11</formula1>
    </dataValidation>
  </dataValidations>
  <pageMargins left="0.75" right="0.75" top="1" bottom="1" header="0.511811023622047" footer="0.511811023622047"/>
  <pageSetup paperSize="9" scale="39" fitToHeight="0" orientation="portrait" horizontalDpi="300" verticalDpi="300"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315E96E6-FFA9-4795-902A-BB7D333E3121}">
          <x14:formula1>
            <xm:f>Sarašai!$B$2:$B$5</xm:f>
          </x14:formula1>
          <xm:sqref>K21:K28 K412:K414 K404:K406 K400:K402 K30:K37 K39:K46 K102:K109 K93:K100 K221:K228 K218:K219 K12:K19 K408:K410 K386:K396 K374:K384 K362:K372 K350:K360 K338:K348 K326:K336 K314:K324 K302:K312 K290:K300 K278:K288 K266:K276 K254:K264 K242:K252 K230:K240 K206:K216 K194:K204 K182:K192 K170:K180 K158:K168 K146:K156 K134:K144 K122:K132 K111:K118 K84:K91 K75:K82 K66:K73 K57:K64 K48:K55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2E75B6"/>
    <pageSetUpPr fitToPage="1"/>
  </sheetPr>
  <dimension ref="A1:AF62"/>
  <sheetViews>
    <sheetView showGridLines="0" zoomScaleNormal="100" workbookViewId="0">
      <pane ySplit="5" topLeftCell="A11" activePane="bottomLeft" state="frozen"/>
      <selection activeCell="G18" sqref="G18"/>
      <selection pane="bottomLeft" sqref="A1:P1"/>
    </sheetView>
  </sheetViews>
  <sheetFormatPr defaultColWidth="8.6640625" defaultRowHeight="14.4" x14ac:dyDescent="0.3"/>
  <cols>
    <col min="1" max="1" width="4" customWidth="1"/>
    <col min="2" max="2" width="29.33203125" customWidth="1"/>
    <col min="3" max="3" width="29.44140625" customWidth="1"/>
    <col min="4" max="4" width="12" customWidth="1"/>
    <col min="5" max="5" width="24" customWidth="1"/>
    <col min="6" max="7" width="14" customWidth="1"/>
    <col min="8" max="8" width="12" customWidth="1"/>
    <col min="9" max="9" width="14" customWidth="1"/>
    <col min="10" max="11" width="8" customWidth="1"/>
    <col min="12" max="12" width="18" customWidth="1"/>
    <col min="13" max="13" width="12" customWidth="1"/>
    <col min="14" max="14" width="14" customWidth="1"/>
    <col min="15" max="15" width="26" customWidth="1"/>
    <col min="16" max="16" width="50.88671875" customWidth="1"/>
    <col min="17" max="17" width="36.33203125" customWidth="1"/>
  </cols>
  <sheetData>
    <row r="1" spans="1:32" ht="30" customHeight="1" x14ac:dyDescent="0.3">
      <c r="A1" s="204" t="s">
        <v>190</v>
      </c>
      <c r="B1" s="204"/>
      <c r="C1" s="204"/>
      <c r="D1" s="204"/>
      <c r="E1" s="204"/>
      <c r="F1" s="204"/>
      <c r="G1" s="204"/>
      <c r="H1" s="204"/>
      <c r="I1" s="204"/>
      <c r="J1" s="204"/>
      <c r="K1" s="204"/>
      <c r="L1" s="204"/>
      <c r="M1" s="204"/>
      <c r="N1" s="204"/>
      <c r="O1" s="204"/>
      <c r="P1" s="238"/>
    </row>
    <row r="2" spans="1:32" ht="21.75" customHeight="1" x14ac:dyDescent="0.3">
      <c r="A2" s="164" t="s">
        <v>191</v>
      </c>
      <c r="B2" s="164"/>
      <c r="C2" s="164"/>
      <c r="D2" s="164"/>
      <c r="E2" s="164"/>
      <c r="F2" s="164"/>
      <c r="G2" s="164"/>
      <c r="H2" s="164"/>
      <c r="I2" s="164"/>
      <c r="J2" s="164"/>
      <c r="K2" s="164"/>
      <c r="L2" s="164"/>
      <c r="M2" s="164"/>
      <c r="N2" s="164"/>
      <c r="O2" s="164"/>
      <c r="P2" s="217"/>
    </row>
    <row r="3" spans="1:32" ht="33.75" customHeight="1" x14ac:dyDescent="0.3">
      <c r="A3" s="191" t="s">
        <v>271</v>
      </c>
      <c r="B3" s="192"/>
      <c r="C3" s="192"/>
      <c r="D3" s="192"/>
      <c r="E3" s="192"/>
      <c r="F3" s="192"/>
      <c r="G3" s="192"/>
      <c r="H3" s="192"/>
      <c r="I3" s="192"/>
      <c r="J3" s="192"/>
      <c r="K3" s="192"/>
      <c r="L3" s="192"/>
      <c r="M3" s="192"/>
      <c r="N3" s="192"/>
      <c r="O3" s="192"/>
      <c r="P3" s="193"/>
      <c r="Q3" s="143" t="s">
        <v>8</v>
      </c>
      <c r="R3" s="7"/>
      <c r="S3" s="7"/>
      <c r="T3" s="7"/>
      <c r="U3" s="7"/>
      <c r="V3" s="7"/>
      <c r="W3" s="7"/>
      <c r="X3" s="7"/>
      <c r="Y3" s="7"/>
      <c r="Z3" s="7"/>
      <c r="AA3" s="7"/>
      <c r="AB3" s="7"/>
      <c r="AC3" s="7"/>
      <c r="AD3" s="7"/>
      <c r="AE3" s="7"/>
      <c r="AF3" s="7"/>
    </row>
    <row r="4" spans="1:32" ht="64.5" customHeight="1" x14ac:dyDescent="0.3">
      <c r="A4" s="4" t="s">
        <v>122</v>
      </c>
      <c r="B4" s="4" t="s">
        <v>192</v>
      </c>
      <c r="C4" s="4" t="s">
        <v>193</v>
      </c>
      <c r="D4" s="4" t="s">
        <v>194</v>
      </c>
      <c r="E4" s="4" t="s">
        <v>195</v>
      </c>
      <c r="F4" s="4" t="s">
        <v>196</v>
      </c>
      <c r="G4" s="4" t="s">
        <v>197</v>
      </c>
      <c r="H4" s="4" t="s">
        <v>198</v>
      </c>
      <c r="I4" s="4" t="s">
        <v>199</v>
      </c>
      <c r="J4" s="4" t="s">
        <v>200</v>
      </c>
      <c r="K4" s="4" t="s">
        <v>201</v>
      </c>
      <c r="L4" s="4" t="s">
        <v>202</v>
      </c>
      <c r="M4" s="4" t="s">
        <v>203</v>
      </c>
      <c r="N4" s="4" t="s">
        <v>204</v>
      </c>
      <c r="O4" s="4" t="s">
        <v>205</v>
      </c>
      <c r="P4" s="4" t="s">
        <v>206</v>
      </c>
      <c r="Q4" s="143" t="s">
        <v>207</v>
      </c>
    </row>
    <row r="5" spans="1:32" x14ac:dyDescent="0.3">
      <c r="A5" s="40">
        <v>1</v>
      </c>
      <c r="B5" s="41">
        <v>2</v>
      </c>
      <c r="C5" s="41">
        <v>3</v>
      </c>
      <c r="D5" s="41">
        <v>4</v>
      </c>
      <c r="E5" s="41">
        <v>5</v>
      </c>
      <c r="F5" s="41">
        <v>6</v>
      </c>
      <c r="G5" s="41">
        <v>7</v>
      </c>
      <c r="H5" s="41">
        <v>8</v>
      </c>
      <c r="I5" s="41">
        <v>9</v>
      </c>
      <c r="J5" s="41">
        <v>10</v>
      </c>
      <c r="K5" s="41">
        <v>11</v>
      </c>
      <c r="L5" s="41">
        <v>12</v>
      </c>
      <c r="M5" s="41">
        <v>13</v>
      </c>
      <c r="N5" s="41">
        <v>14</v>
      </c>
      <c r="O5" s="41">
        <v>15</v>
      </c>
      <c r="P5" s="42">
        <v>16</v>
      </c>
    </row>
    <row r="6" spans="1:32" ht="27" customHeight="1" x14ac:dyDescent="0.3">
      <c r="A6" s="43">
        <v>1</v>
      </c>
      <c r="B6" s="26"/>
      <c r="C6" s="15"/>
      <c r="D6" s="16"/>
      <c r="E6" s="16"/>
      <c r="F6" s="16"/>
      <c r="G6" s="66"/>
      <c r="H6" s="27"/>
      <c r="I6" s="66"/>
      <c r="J6" s="16"/>
      <c r="K6" s="28"/>
      <c r="L6" s="16"/>
      <c r="M6" s="27"/>
      <c r="N6" s="15"/>
      <c r="O6" s="16"/>
      <c r="P6" s="25"/>
      <c r="Q6" s="142" t="str">
        <f>IF(AND($F6&lt;&gt;$Q$3, COUNTA($J6:$O6)&gt;0), $Q$4, "")</f>
        <v/>
      </c>
    </row>
    <row r="7" spans="1:32" ht="27" customHeight="1" x14ac:dyDescent="0.3">
      <c r="A7" s="43">
        <v>2</v>
      </c>
      <c r="B7" s="26"/>
      <c r="C7" s="15"/>
      <c r="D7" s="16"/>
      <c r="E7" s="16"/>
      <c r="F7" s="16"/>
      <c r="G7" s="66"/>
      <c r="H7" s="27"/>
      <c r="I7" s="66"/>
      <c r="J7" s="16"/>
      <c r="K7" s="28"/>
      <c r="L7" s="16"/>
      <c r="M7" s="27"/>
      <c r="N7" s="15"/>
      <c r="O7" s="16"/>
      <c r="P7" s="25"/>
      <c r="Q7" s="142" t="str">
        <f t="shared" ref="Q7:Q59" si="0">IF(AND($F7&lt;&gt;$Q$3, COUNTA($J7:$O7)&gt;0), $Q$4, "")</f>
        <v/>
      </c>
    </row>
    <row r="8" spans="1:32" ht="27" customHeight="1" x14ac:dyDescent="0.3">
      <c r="A8" s="43">
        <v>3</v>
      </c>
      <c r="B8" s="26"/>
      <c r="C8" s="15"/>
      <c r="D8" s="16"/>
      <c r="E8" s="16"/>
      <c r="F8" s="16"/>
      <c r="G8" s="66"/>
      <c r="H8" s="65"/>
      <c r="I8" s="66"/>
      <c r="J8" s="16"/>
      <c r="K8" s="28"/>
      <c r="L8" s="16"/>
      <c r="M8" s="27"/>
      <c r="N8" s="15"/>
      <c r="O8" s="16"/>
      <c r="P8" s="25"/>
      <c r="Q8" s="142" t="str">
        <f t="shared" si="0"/>
        <v/>
      </c>
    </row>
    <row r="9" spans="1:32" ht="27" customHeight="1" x14ac:dyDescent="0.3">
      <c r="A9" s="43">
        <v>4</v>
      </c>
      <c r="B9" s="26"/>
      <c r="C9" s="15"/>
      <c r="D9" s="16"/>
      <c r="E9" s="16"/>
      <c r="F9" s="16"/>
      <c r="G9" s="66"/>
      <c r="H9" s="27"/>
      <c r="I9" s="66"/>
      <c r="J9" s="16"/>
      <c r="K9" s="28"/>
      <c r="L9" s="16"/>
      <c r="M9" s="27"/>
      <c r="N9" s="15"/>
      <c r="O9" s="16"/>
      <c r="P9" s="25"/>
      <c r="Q9" s="142" t="str">
        <f t="shared" si="0"/>
        <v/>
      </c>
    </row>
    <row r="10" spans="1:32" ht="27" customHeight="1" x14ac:dyDescent="0.3">
      <c r="A10" s="43">
        <v>5</v>
      </c>
      <c r="B10" s="26"/>
      <c r="C10" s="15"/>
      <c r="D10" s="16"/>
      <c r="E10" s="16"/>
      <c r="F10" s="16"/>
      <c r="G10" s="66"/>
      <c r="H10" s="27"/>
      <c r="I10" s="66"/>
      <c r="J10" s="16"/>
      <c r="K10" s="28"/>
      <c r="L10" s="16"/>
      <c r="M10" s="27"/>
      <c r="N10" s="15"/>
      <c r="O10" s="16"/>
      <c r="P10" s="25"/>
      <c r="Q10" s="142" t="str">
        <f t="shared" si="0"/>
        <v/>
      </c>
    </row>
    <row r="11" spans="1:32" ht="27" customHeight="1" x14ac:dyDescent="0.3">
      <c r="A11" s="43">
        <v>6</v>
      </c>
      <c r="B11" s="26"/>
      <c r="C11" s="15"/>
      <c r="D11" s="16"/>
      <c r="E11" s="16"/>
      <c r="F11" s="16"/>
      <c r="G11" s="66"/>
      <c r="H11" s="27"/>
      <c r="I11" s="66"/>
      <c r="J11" s="16"/>
      <c r="K11" s="28"/>
      <c r="L11" s="16"/>
      <c r="M11" s="27"/>
      <c r="N11" s="15"/>
      <c r="O11" s="16"/>
      <c r="P11" s="25"/>
      <c r="Q11" s="142" t="str">
        <f t="shared" si="0"/>
        <v/>
      </c>
    </row>
    <row r="12" spans="1:32" ht="27" customHeight="1" x14ac:dyDescent="0.3">
      <c r="A12" s="43">
        <v>7</v>
      </c>
      <c r="B12" s="26"/>
      <c r="C12" s="15"/>
      <c r="D12" s="16"/>
      <c r="E12" s="16"/>
      <c r="F12" s="16"/>
      <c r="G12" s="66"/>
      <c r="H12" s="27"/>
      <c r="I12" s="66"/>
      <c r="J12" s="16"/>
      <c r="K12" s="28"/>
      <c r="L12" s="16"/>
      <c r="M12" s="27"/>
      <c r="N12" s="15"/>
      <c r="O12" s="16"/>
      <c r="P12" s="25"/>
      <c r="Q12" s="142" t="str">
        <f t="shared" si="0"/>
        <v/>
      </c>
    </row>
    <row r="13" spans="1:32" ht="27" customHeight="1" x14ac:dyDescent="0.3">
      <c r="A13" s="43">
        <v>8</v>
      </c>
      <c r="B13" s="26"/>
      <c r="C13" s="15"/>
      <c r="D13" s="16"/>
      <c r="E13" s="16"/>
      <c r="F13" s="16"/>
      <c r="G13" s="66"/>
      <c r="H13" s="27"/>
      <c r="I13" s="66"/>
      <c r="J13" s="16"/>
      <c r="K13" s="28"/>
      <c r="L13" s="16"/>
      <c r="M13" s="27"/>
      <c r="N13" s="15"/>
      <c r="O13" s="16"/>
      <c r="P13" s="25"/>
      <c r="Q13" s="142" t="str">
        <f t="shared" si="0"/>
        <v/>
      </c>
    </row>
    <row r="14" spans="1:32" ht="27" customHeight="1" x14ac:dyDescent="0.3">
      <c r="A14" s="43">
        <v>9</v>
      </c>
      <c r="B14" s="26"/>
      <c r="C14" s="15"/>
      <c r="D14" s="16"/>
      <c r="E14" s="16"/>
      <c r="F14" s="16"/>
      <c r="G14" s="66"/>
      <c r="H14" s="27"/>
      <c r="I14" s="66"/>
      <c r="J14" s="16"/>
      <c r="K14" s="28"/>
      <c r="L14" s="16"/>
      <c r="M14" s="27"/>
      <c r="N14" s="15"/>
      <c r="O14" s="16"/>
      <c r="P14" s="25"/>
      <c r="Q14" s="142" t="str">
        <f t="shared" si="0"/>
        <v/>
      </c>
    </row>
    <row r="15" spans="1:32" ht="27" customHeight="1" x14ac:dyDescent="0.3">
      <c r="A15" s="43">
        <v>10</v>
      </c>
      <c r="B15" s="26"/>
      <c r="C15" s="15"/>
      <c r="D15" s="16"/>
      <c r="E15" s="16"/>
      <c r="F15" s="16"/>
      <c r="G15" s="66"/>
      <c r="H15" s="27"/>
      <c r="I15" s="66"/>
      <c r="J15" s="16"/>
      <c r="K15" s="28"/>
      <c r="L15" s="16"/>
      <c r="M15" s="27"/>
      <c r="N15" s="15"/>
      <c r="O15" s="16"/>
      <c r="P15" s="25"/>
      <c r="Q15" s="142" t="str">
        <f t="shared" si="0"/>
        <v/>
      </c>
    </row>
    <row r="16" spans="1:32" ht="27" customHeight="1" x14ac:dyDescent="0.3">
      <c r="A16" s="43">
        <v>11</v>
      </c>
      <c r="B16" s="26"/>
      <c r="C16" s="15"/>
      <c r="D16" s="16"/>
      <c r="E16" s="16"/>
      <c r="F16" s="16"/>
      <c r="G16" s="66"/>
      <c r="H16" s="27"/>
      <c r="I16" s="66"/>
      <c r="J16" s="16"/>
      <c r="K16" s="28"/>
      <c r="L16" s="16"/>
      <c r="M16" s="27"/>
      <c r="N16" s="15"/>
      <c r="O16" s="16"/>
      <c r="P16" s="25"/>
      <c r="Q16" s="142" t="str">
        <f t="shared" si="0"/>
        <v/>
      </c>
    </row>
    <row r="17" spans="1:17" ht="27" customHeight="1" x14ac:dyDescent="0.3">
      <c r="A17" s="43">
        <v>12</v>
      </c>
      <c r="B17" s="26"/>
      <c r="C17" s="15"/>
      <c r="D17" s="16"/>
      <c r="E17" s="16"/>
      <c r="F17" s="16"/>
      <c r="G17" s="66"/>
      <c r="H17" s="27"/>
      <c r="I17" s="66"/>
      <c r="J17" s="16"/>
      <c r="K17" s="28"/>
      <c r="L17" s="16"/>
      <c r="M17" s="27"/>
      <c r="N17" s="15"/>
      <c r="O17" s="16"/>
      <c r="P17" s="25"/>
      <c r="Q17" s="142" t="str">
        <f t="shared" si="0"/>
        <v/>
      </c>
    </row>
    <row r="18" spans="1:17" ht="27" customHeight="1" x14ac:dyDescent="0.3">
      <c r="A18" s="43">
        <v>13</v>
      </c>
      <c r="B18" s="26"/>
      <c r="C18" s="15"/>
      <c r="D18" s="16"/>
      <c r="E18" s="16"/>
      <c r="F18" s="16"/>
      <c r="G18" s="66"/>
      <c r="H18" s="27"/>
      <c r="I18" s="66"/>
      <c r="J18" s="16"/>
      <c r="K18" s="28"/>
      <c r="L18" s="16"/>
      <c r="M18" s="27"/>
      <c r="N18" s="15"/>
      <c r="O18" s="16"/>
      <c r="P18" s="25"/>
      <c r="Q18" s="142" t="str">
        <f t="shared" si="0"/>
        <v/>
      </c>
    </row>
    <row r="19" spans="1:17" ht="27" customHeight="1" x14ac:dyDescent="0.3">
      <c r="A19" s="43">
        <v>14</v>
      </c>
      <c r="B19" s="26"/>
      <c r="C19" s="15"/>
      <c r="D19" s="16"/>
      <c r="E19" s="16"/>
      <c r="F19" s="16"/>
      <c r="G19" s="66"/>
      <c r="H19" s="27"/>
      <c r="I19" s="66"/>
      <c r="J19" s="16"/>
      <c r="K19" s="28"/>
      <c r="L19" s="16"/>
      <c r="M19" s="27"/>
      <c r="N19" s="15"/>
      <c r="O19" s="16"/>
      <c r="P19" s="25"/>
      <c r="Q19" s="142" t="str">
        <f t="shared" si="0"/>
        <v/>
      </c>
    </row>
    <row r="20" spans="1:17" ht="27" customHeight="1" x14ac:dyDescent="0.3">
      <c r="A20" s="43">
        <v>15</v>
      </c>
      <c r="B20" s="26"/>
      <c r="C20" s="15"/>
      <c r="D20" s="16"/>
      <c r="E20" s="16"/>
      <c r="F20" s="16"/>
      <c r="G20" s="66"/>
      <c r="H20" s="27"/>
      <c r="I20" s="66"/>
      <c r="J20" s="16"/>
      <c r="K20" s="28"/>
      <c r="L20" s="16"/>
      <c r="M20" s="27"/>
      <c r="N20" s="15"/>
      <c r="O20" s="16"/>
      <c r="P20" s="25"/>
      <c r="Q20" s="142" t="str">
        <f t="shared" si="0"/>
        <v/>
      </c>
    </row>
    <row r="21" spans="1:17" ht="27" customHeight="1" x14ac:dyDescent="0.3">
      <c r="A21" s="43">
        <v>16</v>
      </c>
      <c r="B21" s="26"/>
      <c r="C21" s="15"/>
      <c r="D21" s="16"/>
      <c r="E21" s="16"/>
      <c r="F21" s="16"/>
      <c r="G21" s="66"/>
      <c r="H21" s="27"/>
      <c r="I21" s="66"/>
      <c r="J21" s="16"/>
      <c r="K21" s="28"/>
      <c r="L21" s="16"/>
      <c r="M21" s="27"/>
      <c r="N21" s="15"/>
      <c r="O21" s="16"/>
      <c r="P21" s="25"/>
      <c r="Q21" s="142" t="str">
        <f t="shared" si="0"/>
        <v/>
      </c>
    </row>
    <row r="22" spans="1:17" ht="27" customHeight="1" x14ac:dyDescent="0.3">
      <c r="A22" s="43">
        <v>17</v>
      </c>
      <c r="B22" s="26"/>
      <c r="C22" s="15"/>
      <c r="D22" s="16"/>
      <c r="E22" s="16"/>
      <c r="F22" s="16"/>
      <c r="G22" s="66"/>
      <c r="H22" s="27"/>
      <c r="I22" s="66"/>
      <c r="J22" s="16"/>
      <c r="K22" s="28"/>
      <c r="L22" s="16"/>
      <c r="M22" s="27"/>
      <c r="N22" s="15"/>
      <c r="O22" s="16"/>
      <c r="P22" s="25"/>
      <c r="Q22" s="142" t="str">
        <f t="shared" si="0"/>
        <v/>
      </c>
    </row>
    <row r="23" spans="1:17" ht="27" customHeight="1" x14ac:dyDescent="0.3">
      <c r="A23" s="43">
        <v>18</v>
      </c>
      <c r="B23" s="26"/>
      <c r="C23" s="15"/>
      <c r="D23" s="16"/>
      <c r="E23" s="16"/>
      <c r="F23" s="16"/>
      <c r="G23" s="66"/>
      <c r="H23" s="27"/>
      <c r="I23" s="66"/>
      <c r="J23" s="16"/>
      <c r="K23" s="28"/>
      <c r="L23" s="16"/>
      <c r="M23" s="27"/>
      <c r="N23" s="15"/>
      <c r="O23" s="16"/>
      <c r="P23" s="25"/>
      <c r="Q23" s="142" t="str">
        <f t="shared" si="0"/>
        <v/>
      </c>
    </row>
    <row r="24" spans="1:17" ht="27" customHeight="1" x14ac:dyDescent="0.3">
      <c r="A24" s="43">
        <v>19</v>
      </c>
      <c r="B24" s="26"/>
      <c r="C24" s="15"/>
      <c r="D24" s="16"/>
      <c r="E24" s="16"/>
      <c r="F24" s="16"/>
      <c r="G24" s="66"/>
      <c r="H24" s="27"/>
      <c r="I24" s="66"/>
      <c r="J24" s="16"/>
      <c r="K24" s="28"/>
      <c r="L24" s="16"/>
      <c r="M24" s="27"/>
      <c r="N24" s="15"/>
      <c r="O24" s="16"/>
      <c r="P24" s="25"/>
      <c r="Q24" s="142" t="str">
        <f t="shared" si="0"/>
        <v/>
      </c>
    </row>
    <row r="25" spans="1:17" ht="27" customHeight="1" x14ac:dyDescent="0.3">
      <c r="A25" s="43">
        <v>20</v>
      </c>
      <c r="B25" s="26"/>
      <c r="C25" s="15"/>
      <c r="D25" s="16"/>
      <c r="E25" s="16"/>
      <c r="F25" s="16"/>
      <c r="G25" s="66"/>
      <c r="H25" s="27"/>
      <c r="I25" s="66"/>
      <c r="J25" s="16"/>
      <c r="K25" s="28"/>
      <c r="L25" s="16"/>
      <c r="M25" s="27"/>
      <c r="N25" s="15"/>
      <c r="O25" s="16"/>
      <c r="P25" s="25"/>
      <c r="Q25" s="142" t="str">
        <f t="shared" si="0"/>
        <v/>
      </c>
    </row>
    <row r="26" spans="1:17" ht="27" customHeight="1" x14ac:dyDescent="0.3">
      <c r="A26" s="43">
        <v>21</v>
      </c>
      <c r="B26" s="26"/>
      <c r="C26" s="15"/>
      <c r="D26" s="16"/>
      <c r="E26" s="16"/>
      <c r="F26" s="16"/>
      <c r="G26" s="66"/>
      <c r="H26" s="27"/>
      <c r="I26" s="66"/>
      <c r="J26" s="16"/>
      <c r="K26" s="28"/>
      <c r="L26" s="16"/>
      <c r="M26" s="27"/>
      <c r="N26" s="15"/>
      <c r="O26" s="16"/>
      <c r="P26" s="25"/>
      <c r="Q26" s="142" t="str">
        <f t="shared" si="0"/>
        <v/>
      </c>
    </row>
    <row r="27" spans="1:17" ht="27" customHeight="1" x14ac:dyDescent="0.3">
      <c r="A27" s="43"/>
      <c r="B27" s="26"/>
      <c r="C27" s="15"/>
      <c r="D27" s="16"/>
      <c r="E27" s="16"/>
      <c r="F27" s="16"/>
      <c r="G27" s="66"/>
      <c r="H27" s="27"/>
      <c r="I27" s="66"/>
      <c r="J27" s="16"/>
      <c r="K27" s="28"/>
      <c r="L27" s="16"/>
      <c r="M27" s="27"/>
      <c r="N27" s="15"/>
      <c r="O27" s="16"/>
      <c r="P27" s="25"/>
      <c r="Q27" s="142" t="str">
        <f t="shared" si="0"/>
        <v/>
      </c>
    </row>
    <row r="28" spans="1:17" ht="27" customHeight="1" x14ac:dyDescent="0.3">
      <c r="A28" s="43"/>
      <c r="B28" s="26"/>
      <c r="C28" s="15"/>
      <c r="D28" s="16"/>
      <c r="E28" s="16"/>
      <c r="F28" s="16"/>
      <c r="G28" s="66"/>
      <c r="H28" s="27"/>
      <c r="I28" s="66"/>
      <c r="J28" s="16"/>
      <c r="K28" s="28"/>
      <c r="L28" s="16"/>
      <c r="M28" s="27"/>
      <c r="N28" s="15"/>
      <c r="O28" s="16"/>
      <c r="P28" s="25"/>
      <c r="Q28" s="142" t="str">
        <f t="shared" si="0"/>
        <v/>
      </c>
    </row>
    <row r="29" spans="1:17" ht="27" customHeight="1" x14ac:dyDescent="0.3">
      <c r="A29" s="43"/>
      <c r="B29" s="26"/>
      <c r="C29" s="15"/>
      <c r="D29" s="16"/>
      <c r="E29" s="16"/>
      <c r="F29" s="16"/>
      <c r="G29" s="66"/>
      <c r="H29" s="27"/>
      <c r="I29" s="66"/>
      <c r="J29" s="16"/>
      <c r="K29" s="28"/>
      <c r="L29" s="16"/>
      <c r="M29" s="27"/>
      <c r="N29" s="15"/>
      <c r="O29" s="16"/>
      <c r="P29" s="25"/>
      <c r="Q29" s="142" t="str">
        <f t="shared" si="0"/>
        <v/>
      </c>
    </row>
    <row r="30" spans="1:17" ht="27" customHeight="1" x14ac:dyDescent="0.3">
      <c r="A30" s="43"/>
      <c r="B30" s="26"/>
      <c r="C30" s="15"/>
      <c r="D30" s="16"/>
      <c r="E30" s="16"/>
      <c r="F30" s="16"/>
      <c r="G30" s="66"/>
      <c r="H30" s="27"/>
      <c r="I30" s="66"/>
      <c r="J30" s="16"/>
      <c r="K30" s="28"/>
      <c r="L30" s="16"/>
      <c r="M30" s="27"/>
      <c r="N30" s="15"/>
      <c r="O30" s="16"/>
      <c r="P30" s="25"/>
      <c r="Q30" s="142" t="str">
        <f t="shared" si="0"/>
        <v/>
      </c>
    </row>
    <row r="31" spans="1:17" ht="27" customHeight="1" x14ac:dyDescent="0.3">
      <c r="A31" s="43"/>
      <c r="B31" s="26"/>
      <c r="C31" s="15"/>
      <c r="D31" s="16"/>
      <c r="E31" s="16"/>
      <c r="F31" s="16"/>
      <c r="G31" s="66"/>
      <c r="H31" s="27"/>
      <c r="I31" s="66"/>
      <c r="J31" s="16"/>
      <c r="K31" s="28"/>
      <c r="L31" s="16"/>
      <c r="M31" s="27"/>
      <c r="N31" s="15"/>
      <c r="O31" s="16"/>
      <c r="P31" s="25"/>
      <c r="Q31" s="142" t="str">
        <f t="shared" si="0"/>
        <v/>
      </c>
    </row>
    <row r="32" spans="1:17" ht="27" customHeight="1" x14ac:dyDescent="0.3">
      <c r="A32" s="43"/>
      <c r="B32" s="26"/>
      <c r="C32" s="15"/>
      <c r="D32" s="16"/>
      <c r="E32" s="16"/>
      <c r="F32" s="16"/>
      <c r="G32" s="66"/>
      <c r="H32" s="27"/>
      <c r="I32" s="66"/>
      <c r="J32" s="16"/>
      <c r="K32" s="28"/>
      <c r="L32" s="16"/>
      <c r="M32" s="27"/>
      <c r="N32" s="15"/>
      <c r="O32" s="16"/>
      <c r="P32" s="25"/>
      <c r="Q32" s="142" t="str">
        <f t="shared" si="0"/>
        <v/>
      </c>
    </row>
    <row r="33" spans="1:17" ht="27" customHeight="1" x14ac:dyDescent="0.3">
      <c r="A33" s="43"/>
      <c r="B33" s="26"/>
      <c r="C33" s="15"/>
      <c r="D33" s="16"/>
      <c r="E33" s="16"/>
      <c r="F33" s="16"/>
      <c r="G33" s="66"/>
      <c r="H33" s="27"/>
      <c r="I33" s="66"/>
      <c r="J33" s="16"/>
      <c r="K33" s="28"/>
      <c r="L33" s="16"/>
      <c r="M33" s="27"/>
      <c r="N33" s="15"/>
      <c r="O33" s="16"/>
      <c r="P33" s="25"/>
      <c r="Q33" s="142" t="str">
        <f t="shared" si="0"/>
        <v/>
      </c>
    </row>
    <row r="34" spans="1:17" ht="27" customHeight="1" x14ac:dyDescent="0.3">
      <c r="A34" s="43"/>
      <c r="B34" s="26"/>
      <c r="C34" s="15"/>
      <c r="D34" s="16"/>
      <c r="E34" s="16"/>
      <c r="F34" s="16"/>
      <c r="G34" s="66"/>
      <c r="H34" s="27"/>
      <c r="I34" s="66"/>
      <c r="J34" s="16"/>
      <c r="K34" s="28"/>
      <c r="L34" s="16"/>
      <c r="M34" s="27"/>
      <c r="N34" s="15"/>
      <c r="O34" s="16"/>
      <c r="P34" s="25"/>
      <c r="Q34" s="142" t="str">
        <f t="shared" si="0"/>
        <v/>
      </c>
    </row>
    <row r="35" spans="1:17" ht="27" customHeight="1" x14ac:dyDescent="0.3">
      <c r="A35" s="43"/>
      <c r="B35" s="26"/>
      <c r="C35" s="15"/>
      <c r="D35" s="16"/>
      <c r="E35" s="16"/>
      <c r="F35" s="16"/>
      <c r="G35" s="66"/>
      <c r="H35" s="27"/>
      <c r="I35" s="66"/>
      <c r="J35" s="16"/>
      <c r="K35" s="28"/>
      <c r="L35" s="16"/>
      <c r="M35" s="27"/>
      <c r="N35" s="15"/>
      <c r="O35" s="16"/>
      <c r="P35" s="25"/>
      <c r="Q35" s="142" t="str">
        <f t="shared" si="0"/>
        <v/>
      </c>
    </row>
    <row r="36" spans="1:17" ht="27" customHeight="1" x14ac:dyDescent="0.3">
      <c r="A36" s="43"/>
      <c r="B36" s="26"/>
      <c r="C36" s="15"/>
      <c r="D36" s="16"/>
      <c r="E36" s="16"/>
      <c r="F36" s="16"/>
      <c r="G36" s="66"/>
      <c r="H36" s="27"/>
      <c r="I36" s="66"/>
      <c r="J36" s="16"/>
      <c r="K36" s="28"/>
      <c r="L36" s="16"/>
      <c r="M36" s="27"/>
      <c r="N36" s="15"/>
      <c r="O36" s="16"/>
      <c r="P36" s="25"/>
      <c r="Q36" s="142" t="str">
        <f t="shared" si="0"/>
        <v/>
      </c>
    </row>
    <row r="37" spans="1:17" ht="27" customHeight="1" x14ac:dyDescent="0.3">
      <c r="A37" s="43"/>
      <c r="B37" s="26"/>
      <c r="C37" s="15"/>
      <c r="D37" s="16"/>
      <c r="E37" s="16"/>
      <c r="F37" s="16"/>
      <c r="G37" s="66"/>
      <c r="H37" s="27"/>
      <c r="I37" s="66"/>
      <c r="J37" s="16"/>
      <c r="K37" s="28"/>
      <c r="L37" s="16"/>
      <c r="M37" s="27"/>
      <c r="N37" s="15"/>
      <c r="O37" s="16"/>
      <c r="P37" s="25"/>
      <c r="Q37" s="142" t="str">
        <f t="shared" si="0"/>
        <v/>
      </c>
    </row>
    <row r="38" spans="1:17" ht="27" customHeight="1" x14ac:dyDescent="0.3">
      <c r="A38" s="43"/>
      <c r="B38" s="26"/>
      <c r="C38" s="15"/>
      <c r="D38" s="16"/>
      <c r="E38" s="16"/>
      <c r="F38" s="16"/>
      <c r="G38" s="66"/>
      <c r="H38" s="27"/>
      <c r="I38" s="66"/>
      <c r="J38" s="16"/>
      <c r="K38" s="28"/>
      <c r="L38" s="16"/>
      <c r="M38" s="27"/>
      <c r="N38" s="15"/>
      <c r="O38" s="16"/>
      <c r="P38" s="25"/>
      <c r="Q38" s="142" t="str">
        <f t="shared" si="0"/>
        <v/>
      </c>
    </row>
    <row r="39" spans="1:17" ht="27" customHeight="1" x14ac:dyDescent="0.3">
      <c r="A39" s="43"/>
      <c r="B39" s="26"/>
      <c r="C39" s="15"/>
      <c r="D39" s="16"/>
      <c r="E39" s="16"/>
      <c r="F39" s="16"/>
      <c r="G39" s="66"/>
      <c r="H39" s="27"/>
      <c r="I39" s="66"/>
      <c r="J39" s="16"/>
      <c r="K39" s="28"/>
      <c r="L39" s="16"/>
      <c r="M39" s="27"/>
      <c r="N39" s="15"/>
      <c r="O39" s="16"/>
      <c r="P39" s="25"/>
      <c r="Q39" s="142" t="str">
        <f t="shared" si="0"/>
        <v/>
      </c>
    </row>
    <row r="40" spans="1:17" ht="27" customHeight="1" x14ac:dyDescent="0.3">
      <c r="A40" s="43"/>
      <c r="B40" s="26"/>
      <c r="C40" s="15"/>
      <c r="D40" s="16"/>
      <c r="E40" s="16"/>
      <c r="F40" s="16"/>
      <c r="G40" s="66"/>
      <c r="H40" s="27"/>
      <c r="I40" s="66"/>
      <c r="J40" s="16"/>
      <c r="K40" s="28"/>
      <c r="L40" s="16"/>
      <c r="M40" s="27"/>
      <c r="N40" s="15"/>
      <c r="O40" s="16"/>
      <c r="P40" s="25"/>
      <c r="Q40" s="142" t="str">
        <f t="shared" si="0"/>
        <v/>
      </c>
    </row>
    <row r="41" spans="1:17" ht="27" customHeight="1" x14ac:dyDescent="0.3">
      <c r="A41" s="43"/>
      <c r="B41" s="26"/>
      <c r="C41" s="15"/>
      <c r="D41" s="16"/>
      <c r="E41" s="16"/>
      <c r="F41" s="16"/>
      <c r="G41" s="66"/>
      <c r="H41" s="27"/>
      <c r="I41" s="66"/>
      <c r="J41" s="16"/>
      <c r="K41" s="28"/>
      <c r="L41" s="16"/>
      <c r="M41" s="27"/>
      <c r="N41" s="15"/>
      <c r="O41" s="16"/>
      <c r="P41" s="25"/>
      <c r="Q41" s="142" t="str">
        <f t="shared" si="0"/>
        <v/>
      </c>
    </row>
    <row r="42" spans="1:17" ht="27" customHeight="1" x14ac:dyDescent="0.3">
      <c r="A42" s="43"/>
      <c r="B42" s="26"/>
      <c r="C42" s="15"/>
      <c r="D42" s="16"/>
      <c r="E42" s="16"/>
      <c r="F42" s="16"/>
      <c r="G42" s="66"/>
      <c r="H42" s="27"/>
      <c r="I42" s="66"/>
      <c r="J42" s="16"/>
      <c r="K42" s="28"/>
      <c r="L42" s="16"/>
      <c r="M42" s="27"/>
      <c r="N42" s="15"/>
      <c r="O42" s="16"/>
      <c r="P42" s="25"/>
      <c r="Q42" s="142" t="str">
        <f t="shared" si="0"/>
        <v/>
      </c>
    </row>
    <row r="43" spans="1:17" ht="27" customHeight="1" x14ac:dyDescent="0.3">
      <c r="A43" s="43"/>
      <c r="B43" s="26"/>
      <c r="C43" s="15"/>
      <c r="D43" s="16"/>
      <c r="E43" s="16"/>
      <c r="F43" s="16"/>
      <c r="G43" s="66"/>
      <c r="H43" s="27"/>
      <c r="I43" s="66"/>
      <c r="J43" s="16"/>
      <c r="K43" s="28"/>
      <c r="L43" s="16"/>
      <c r="M43" s="27"/>
      <c r="N43" s="15"/>
      <c r="O43" s="16"/>
      <c r="P43" s="25"/>
      <c r="Q43" s="142" t="str">
        <f t="shared" si="0"/>
        <v/>
      </c>
    </row>
    <row r="44" spans="1:17" ht="27" customHeight="1" x14ac:dyDescent="0.3">
      <c r="A44" s="43"/>
      <c r="B44" s="26"/>
      <c r="C44" s="15"/>
      <c r="D44" s="16"/>
      <c r="E44" s="16"/>
      <c r="F44" s="16"/>
      <c r="G44" s="66"/>
      <c r="H44" s="27"/>
      <c r="I44" s="66"/>
      <c r="J44" s="16"/>
      <c r="K44" s="28"/>
      <c r="L44" s="16"/>
      <c r="M44" s="27"/>
      <c r="N44" s="15"/>
      <c r="O44" s="16"/>
      <c r="P44" s="25"/>
      <c r="Q44" s="142" t="str">
        <f t="shared" si="0"/>
        <v/>
      </c>
    </row>
    <row r="45" spans="1:17" ht="27" customHeight="1" x14ac:dyDescent="0.3">
      <c r="A45" s="43"/>
      <c r="B45" s="26"/>
      <c r="C45" s="15"/>
      <c r="D45" s="16"/>
      <c r="E45" s="16"/>
      <c r="F45" s="16"/>
      <c r="G45" s="66"/>
      <c r="H45" s="27"/>
      <c r="I45" s="66"/>
      <c r="J45" s="16"/>
      <c r="K45" s="28"/>
      <c r="L45" s="16"/>
      <c r="M45" s="27"/>
      <c r="N45" s="15"/>
      <c r="O45" s="16"/>
      <c r="P45" s="25"/>
      <c r="Q45" s="142" t="str">
        <f t="shared" si="0"/>
        <v/>
      </c>
    </row>
    <row r="46" spans="1:17" ht="27" customHeight="1" x14ac:dyDescent="0.3">
      <c r="A46" s="43"/>
      <c r="B46" s="26"/>
      <c r="C46" s="15"/>
      <c r="D46" s="16"/>
      <c r="E46" s="16"/>
      <c r="F46" s="16"/>
      <c r="G46" s="66"/>
      <c r="H46" s="27"/>
      <c r="I46" s="66"/>
      <c r="J46" s="16"/>
      <c r="K46" s="28"/>
      <c r="L46" s="16"/>
      <c r="M46" s="27"/>
      <c r="N46" s="15"/>
      <c r="O46" s="16"/>
      <c r="P46" s="25"/>
      <c r="Q46" s="142" t="str">
        <f t="shared" si="0"/>
        <v/>
      </c>
    </row>
    <row r="47" spans="1:17" ht="27" customHeight="1" x14ac:dyDescent="0.3">
      <c r="A47" s="43"/>
      <c r="B47" s="26"/>
      <c r="C47" s="15"/>
      <c r="D47" s="16"/>
      <c r="E47" s="16"/>
      <c r="F47" s="16"/>
      <c r="G47" s="66"/>
      <c r="H47" s="27"/>
      <c r="I47" s="66"/>
      <c r="J47" s="16"/>
      <c r="K47" s="28"/>
      <c r="L47" s="16"/>
      <c r="M47" s="27"/>
      <c r="N47" s="15"/>
      <c r="O47" s="16"/>
      <c r="P47" s="25"/>
      <c r="Q47" s="142" t="str">
        <f t="shared" si="0"/>
        <v/>
      </c>
    </row>
    <row r="48" spans="1:17" ht="27" customHeight="1" x14ac:dyDescent="0.3">
      <c r="A48" s="43"/>
      <c r="B48" s="26"/>
      <c r="C48" s="15"/>
      <c r="D48" s="16"/>
      <c r="E48" s="16"/>
      <c r="F48" s="16"/>
      <c r="G48" s="66"/>
      <c r="H48" s="27"/>
      <c r="I48" s="66"/>
      <c r="J48" s="16"/>
      <c r="K48" s="28"/>
      <c r="L48" s="16"/>
      <c r="M48" s="27"/>
      <c r="N48" s="15"/>
      <c r="O48" s="16"/>
      <c r="P48" s="25"/>
      <c r="Q48" s="142" t="str">
        <f t="shared" si="0"/>
        <v/>
      </c>
    </row>
    <row r="49" spans="1:17" ht="27" customHeight="1" x14ac:dyDescent="0.3">
      <c r="A49" s="43"/>
      <c r="B49" s="26"/>
      <c r="C49" s="15"/>
      <c r="D49" s="16"/>
      <c r="E49" s="16"/>
      <c r="F49" s="16"/>
      <c r="G49" s="66"/>
      <c r="H49" s="27"/>
      <c r="I49" s="66"/>
      <c r="J49" s="16"/>
      <c r="K49" s="28"/>
      <c r="L49" s="16"/>
      <c r="M49" s="27"/>
      <c r="N49" s="15"/>
      <c r="O49" s="16"/>
      <c r="P49" s="25"/>
      <c r="Q49" s="142" t="str">
        <f t="shared" si="0"/>
        <v/>
      </c>
    </row>
    <row r="50" spans="1:17" ht="27" customHeight="1" x14ac:dyDescent="0.3">
      <c r="A50" s="43"/>
      <c r="B50" s="26"/>
      <c r="C50" s="15"/>
      <c r="D50" s="16"/>
      <c r="E50" s="16"/>
      <c r="F50" s="16"/>
      <c r="G50" s="66"/>
      <c r="H50" s="27"/>
      <c r="I50" s="66"/>
      <c r="J50" s="16"/>
      <c r="K50" s="28"/>
      <c r="L50" s="16"/>
      <c r="M50" s="27"/>
      <c r="N50" s="15"/>
      <c r="O50" s="16"/>
      <c r="P50" s="25"/>
      <c r="Q50" s="142" t="str">
        <f t="shared" si="0"/>
        <v/>
      </c>
    </row>
    <row r="51" spans="1:17" ht="27" customHeight="1" x14ac:dyDescent="0.3">
      <c r="A51" s="43"/>
      <c r="B51" s="26"/>
      <c r="C51" s="15"/>
      <c r="D51" s="16"/>
      <c r="E51" s="16"/>
      <c r="F51" s="16"/>
      <c r="G51" s="66"/>
      <c r="H51" s="27"/>
      <c r="I51" s="66"/>
      <c r="J51" s="16"/>
      <c r="K51" s="28"/>
      <c r="L51" s="16"/>
      <c r="M51" s="27"/>
      <c r="N51" s="15"/>
      <c r="O51" s="16"/>
      <c r="P51" s="25"/>
      <c r="Q51" s="142" t="str">
        <f t="shared" si="0"/>
        <v/>
      </c>
    </row>
    <row r="52" spans="1:17" ht="27" customHeight="1" x14ac:dyDescent="0.3">
      <c r="A52" s="43"/>
      <c r="B52" s="26"/>
      <c r="C52" s="15"/>
      <c r="D52" s="16"/>
      <c r="E52" s="16"/>
      <c r="F52" s="16"/>
      <c r="G52" s="66"/>
      <c r="H52" s="27"/>
      <c r="I52" s="66"/>
      <c r="J52" s="16"/>
      <c r="K52" s="28"/>
      <c r="L52" s="16"/>
      <c r="M52" s="27"/>
      <c r="N52" s="15"/>
      <c r="O52" s="16"/>
      <c r="P52" s="25"/>
      <c r="Q52" s="142" t="str">
        <f t="shared" si="0"/>
        <v/>
      </c>
    </row>
    <row r="53" spans="1:17" ht="27" customHeight="1" x14ac:dyDescent="0.3">
      <c r="A53" s="43"/>
      <c r="B53" s="26"/>
      <c r="C53" s="15"/>
      <c r="D53" s="16"/>
      <c r="E53" s="16"/>
      <c r="F53" s="16"/>
      <c r="G53" s="66"/>
      <c r="H53" s="27"/>
      <c r="I53" s="66"/>
      <c r="J53" s="16"/>
      <c r="K53" s="28"/>
      <c r="L53" s="16"/>
      <c r="M53" s="27"/>
      <c r="N53" s="15"/>
      <c r="O53" s="16"/>
      <c r="P53" s="25"/>
      <c r="Q53" s="142" t="str">
        <f t="shared" si="0"/>
        <v/>
      </c>
    </row>
    <row r="54" spans="1:17" ht="27" customHeight="1" x14ac:dyDescent="0.3">
      <c r="A54" s="43"/>
      <c r="B54" s="26"/>
      <c r="C54" s="15"/>
      <c r="D54" s="16"/>
      <c r="E54" s="16"/>
      <c r="F54" s="16"/>
      <c r="G54" s="66"/>
      <c r="H54" s="27"/>
      <c r="I54" s="66"/>
      <c r="J54" s="16"/>
      <c r="K54" s="28"/>
      <c r="L54" s="16"/>
      <c r="M54" s="27"/>
      <c r="N54" s="15"/>
      <c r="O54" s="16"/>
      <c r="P54" s="25"/>
      <c r="Q54" s="142" t="str">
        <f t="shared" si="0"/>
        <v/>
      </c>
    </row>
    <row r="55" spans="1:17" ht="27" customHeight="1" x14ac:dyDescent="0.3">
      <c r="A55" s="43"/>
      <c r="B55" s="26"/>
      <c r="C55" s="15"/>
      <c r="D55" s="16"/>
      <c r="E55" s="16"/>
      <c r="F55" s="16"/>
      <c r="G55" s="66"/>
      <c r="H55" s="27"/>
      <c r="I55" s="66"/>
      <c r="J55" s="16"/>
      <c r="K55" s="28"/>
      <c r="L55" s="16"/>
      <c r="M55" s="27"/>
      <c r="N55" s="15"/>
      <c r="O55" s="16"/>
      <c r="P55" s="25"/>
      <c r="Q55" s="142" t="str">
        <f t="shared" si="0"/>
        <v/>
      </c>
    </row>
    <row r="56" spans="1:17" ht="27" customHeight="1" x14ac:dyDescent="0.3">
      <c r="A56" s="43"/>
      <c r="B56" s="26"/>
      <c r="C56" s="15"/>
      <c r="D56" s="16"/>
      <c r="E56" s="16"/>
      <c r="F56" s="16"/>
      <c r="G56" s="66"/>
      <c r="H56" s="27"/>
      <c r="I56" s="66"/>
      <c r="J56" s="16"/>
      <c r="K56" s="28"/>
      <c r="L56" s="16"/>
      <c r="M56" s="27"/>
      <c r="N56" s="15"/>
      <c r="O56" s="16"/>
      <c r="P56" s="25"/>
      <c r="Q56" s="142" t="str">
        <f t="shared" si="0"/>
        <v/>
      </c>
    </row>
    <row r="57" spans="1:17" ht="27" customHeight="1" x14ac:dyDescent="0.3">
      <c r="A57" s="43"/>
      <c r="B57" s="26"/>
      <c r="C57" s="15"/>
      <c r="D57" s="16"/>
      <c r="E57" s="16"/>
      <c r="F57" s="16"/>
      <c r="G57" s="66"/>
      <c r="H57" s="27"/>
      <c r="I57" s="66"/>
      <c r="J57" s="16"/>
      <c r="K57" s="28"/>
      <c r="L57" s="16"/>
      <c r="M57" s="27"/>
      <c r="N57" s="15"/>
      <c r="O57" s="16"/>
      <c r="P57" s="25"/>
      <c r="Q57" s="142" t="str">
        <f t="shared" si="0"/>
        <v/>
      </c>
    </row>
    <row r="58" spans="1:17" ht="27" customHeight="1" x14ac:dyDescent="0.3">
      <c r="A58" s="43"/>
      <c r="B58" s="26"/>
      <c r="C58" s="15"/>
      <c r="D58" s="16"/>
      <c r="E58" s="16"/>
      <c r="F58" s="16"/>
      <c r="G58" s="66"/>
      <c r="H58" s="27"/>
      <c r="I58" s="66"/>
      <c r="J58" s="16"/>
      <c r="K58" s="28"/>
      <c r="L58" s="16"/>
      <c r="M58" s="27"/>
      <c r="N58" s="15"/>
      <c r="O58" s="16"/>
      <c r="P58" s="25"/>
      <c r="Q58" s="142" t="str">
        <f t="shared" si="0"/>
        <v/>
      </c>
    </row>
    <row r="59" spans="1:17" ht="27" customHeight="1" x14ac:dyDescent="0.3">
      <c r="A59" s="43"/>
      <c r="B59" s="26"/>
      <c r="C59" s="15"/>
      <c r="D59" s="16"/>
      <c r="E59" s="16"/>
      <c r="F59" s="16"/>
      <c r="G59" s="66"/>
      <c r="H59" s="27"/>
      <c r="I59" s="66"/>
      <c r="J59" s="16"/>
      <c r="K59" s="28"/>
      <c r="L59" s="16"/>
      <c r="M59" s="27"/>
      <c r="N59" s="15"/>
      <c r="O59" s="16"/>
      <c r="P59" s="25"/>
      <c r="Q59" s="142" t="str">
        <f t="shared" si="0"/>
        <v/>
      </c>
    </row>
    <row r="60" spans="1:17" ht="21.75" customHeight="1" x14ac:dyDescent="0.3">
      <c r="A60" s="243" t="s">
        <v>208</v>
      </c>
      <c r="B60" s="243"/>
      <c r="C60" s="243"/>
      <c r="D60" s="243"/>
      <c r="E60" s="243"/>
      <c r="F60" s="243"/>
      <c r="G60" s="243"/>
      <c r="H60" s="243"/>
      <c r="I60" s="243"/>
      <c r="J60" s="243"/>
      <c r="K60" s="243"/>
      <c r="L60" s="243"/>
      <c r="M60" s="243"/>
      <c r="N60" s="140">
        <f>SUMIF(F:F,"sąskaita",N:N)</f>
        <v>0</v>
      </c>
      <c r="O60" s="141"/>
      <c r="P60" s="141"/>
    </row>
    <row r="61" spans="1:17" ht="21.75" customHeight="1" x14ac:dyDescent="0.3">
      <c r="A61" s="244" t="s">
        <v>209</v>
      </c>
      <c r="B61" s="245"/>
      <c r="C61" s="245"/>
      <c r="D61" s="245"/>
      <c r="E61" s="245"/>
      <c r="F61" s="245"/>
      <c r="G61" s="245"/>
      <c r="H61" s="245"/>
      <c r="I61" s="245"/>
      <c r="J61" s="245"/>
      <c r="K61" s="245"/>
      <c r="L61" s="245"/>
      <c r="M61" s="245"/>
      <c r="N61" s="246">
        <f>SUMIF(O6:O59,"2.5.3.1.1.3.",N6:N59)</f>
        <v>0</v>
      </c>
      <c r="O61" s="246"/>
      <c r="P61" s="247"/>
    </row>
    <row r="62" spans="1:17" ht="21.75" customHeight="1" x14ac:dyDescent="0.3">
      <c r="A62" s="239" t="s">
        <v>210</v>
      </c>
      <c r="B62" s="240"/>
      <c r="C62" s="240"/>
      <c r="D62" s="240"/>
      <c r="E62" s="240"/>
      <c r="F62" s="240"/>
      <c r="G62" s="240"/>
      <c r="H62" s="240"/>
      <c r="I62" s="240"/>
      <c r="J62" s="240"/>
      <c r="K62" s="240"/>
      <c r="L62" s="240"/>
      <c r="M62" s="240"/>
      <c r="N62" s="241">
        <f>SUMIF(O6:O59,"2.5.3.2.1.3.",N6:N59)</f>
        <v>0</v>
      </c>
      <c r="O62" s="241"/>
      <c r="P62" s="242"/>
    </row>
  </sheetData>
  <sheetProtection algorithmName="SHA-512" hashValue="5PU73ST0i+RG0fh8iFATt9NmgeiMAOdEGsHs+MgykjQmpM8NrvZRlVdgZJ4wvFt9GD8r0uFAgAgSFA1a7Geb8Q==" saltValue="JXDqSoT0k/fm4BLPf22S9g==" spinCount="100000" sheet="1" insertRows="0"/>
  <mergeCells count="8">
    <mergeCell ref="A1:P1"/>
    <mergeCell ref="A62:M62"/>
    <mergeCell ref="N62:P62"/>
    <mergeCell ref="A2:P2"/>
    <mergeCell ref="A3:P3"/>
    <mergeCell ref="A60:M60"/>
    <mergeCell ref="A61:M61"/>
    <mergeCell ref="N61:P61"/>
  </mergeCells>
  <conditionalFormatting sqref="I6:O59">
    <cfRule type="expression" dxfId="3" priority="5">
      <formula>OR(+$F6="Sutartis",+$F6="Pirkimo dokumentai",+$F6="Kiti dokumentai")</formula>
    </cfRule>
  </conditionalFormatting>
  <conditionalFormatting sqref="I7:O7 L8 O8">
    <cfRule type="expression" priority="4">
      <formula>OR($F$7="Pirkimo dokumentai",+$F$7="Aktas",+$F$7="Kiti dokumentai")</formula>
    </cfRule>
  </conditionalFormatting>
  <conditionalFormatting sqref="J6:O59">
    <cfRule type="expression" dxfId="2" priority="3">
      <formula>OR($F6="Aktas")</formula>
    </cfRule>
  </conditionalFormatting>
  <conditionalFormatting sqref="M6:M59">
    <cfRule type="expression" dxfId="1" priority="2">
      <formula>$L6="Sąskaitų apmokėjimo"</formula>
    </cfRule>
  </conditionalFormatting>
  <conditionalFormatting sqref="Q6:Q59">
    <cfRule type="expression" dxfId="0" priority="1">
      <formula>AND($F6&lt;&gt;$Q$3,COUNTA($J6:$O6)&gt;0)</formula>
    </cfRule>
  </conditionalFormatting>
  <pageMargins left="0.75" right="0.75" top="1" bottom="1" header="0.511811023622047" footer="0.511811023622047"/>
  <pageSetup paperSize="9" scale="44" fitToHeight="0" orientation="landscape" horizontalDpi="300" verticalDpi="300" r:id="rId1"/>
  <extLst>
    <ext xmlns:x14="http://schemas.microsoft.com/office/spreadsheetml/2009/9/main" uri="{CCE6A557-97BC-4b89-ADB6-D9C93CAAB3DF}">
      <x14:dataValidations xmlns:xm="http://schemas.microsoft.com/office/excel/2006/main" count="5">
        <x14:dataValidation type="list" allowBlank="1" showErrorMessage="1" xr:uid="{8A880806-F22B-4EA0-BC0E-FFFB8BAF2123}">
          <x14:formula1>
            <xm:f>Sarašai!$C$2:$C$3</xm:f>
          </x14:formula1>
          <xm:sqref>L6:L59</xm:sqref>
        </x14:dataValidation>
        <x14:dataValidation type="list" allowBlank="1" showErrorMessage="1" error="Galima pasirinkti tik reikšmes iš sąrašo." xr:uid="{1B4BE799-39CB-49B5-AF97-86571F7FC78B}">
          <x14:formula1>
            <xm:f>Sarašai!$D$2:$D$3</xm:f>
          </x14:formula1>
          <xm:sqref>O6:O59</xm:sqref>
        </x14:dataValidation>
        <x14:dataValidation type="list" allowBlank="1" showErrorMessage="1" xr:uid="{F8AA2815-7F77-4C2D-9BAC-DDD2E9D0C54C}">
          <x14:formula1>
            <xm:f>Sarašai!$A$2:$A$6</xm:f>
          </x14:formula1>
          <xm:sqref>F6:F59</xm:sqref>
        </x14:dataValidation>
        <x14:dataValidation type="list" allowBlank="1" showInputMessage="1" showErrorMessage="1" error="Galima pasirinkti tik reikšmes iš sąrašo." xr:uid="{1D09524C-CBD6-40FD-8944-85EE6A5A46AA}">
          <x14:formula1>
            <xm:f>'I. Sąrašas'!$B$6:$B$46</xm:f>
          </x14:formula1>
          <xm:sqref>B6:B59</xm:sqref>
        </x14:dataValidation>
        <x14:dataValidation type="list" allowBlank="1" showInputMessage="1" showErrorMessage="1" error="Galima pasirinkti tik reikšmes iš sąrašo." xr:uid="{8CBE7C08-0331-420C-BC1E-C117092EC2A0}">
          <x14:formula1>
            <xm:f>_xlfn.ANCHORARRAY(Sarašai!$D$8)</xm:f>
          </x14:formula1>
          <xm:sqref>C6:C59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4F81BD"/>
    <pageSetUpPr fitToPage="1"/>
  </sheetPr>
  <dimension ref="A1:G8"/>
  <sheetViews>
    <sheetView showGridLines="0" zoomScaleNormal="100" workbookViewId="0">
      <selection sqref="A1:G1"/>
    </sheetView>
  </sheetViews>
  <sheetFormatPr defaultColWidth="8.6640625" defaultRowHeight="14.4" x14ac:dyDescent="0.3"/>
  <cols>
    <col min="1" max="1" width="6" customWidth="1"/>
    <col min="2" max="2" width="40" customWidth="1"/>
    <col min="3" max="3" width="24" customWidth="1"/>
    <col min="4" max="6" width="16" customWidth="1"/>
    <col min="7" max="7" width="36" customWidth="1"/>
  </cols>
  <sheetData>
    <row r="1" spans="1:7" ht="27.75" customHeight="1" x14ac:dyDescent="0.3">
      <c r="A1" s="248" t="s">
        <v>211</v>
      </c>
      <c r="B1" s="248"/>
      <c r="C1" s="248"/>
      <c r="D1" s="248"/>
      <c r="E1" s="248"/>
      <c r="F1" s="248"/>
      <c r="G1" s="248"/>
    </row>
    <row r="2" spans="1:7" ht="22.5" customHeight="1" x14ac:dyDescent="0.3">
      <c r="A2" s="164" t="s">
        <v>212</v>
      </c>
      <c r="B2" s="249"/>
      <c r="C2" s="249"/>
      <c r="D2" s="249"/>
      <c r="E2" s="249"/>
      <c r="F2" s="249"/>
      <c r="G2" s="249"/>
    </row>
    <row r="3" spans="1:7" ht="36" customHeight="1" x14ac:dyDescent="0.3">
      <c r="A3" s="5" t="s">
        <v>122</v>
      </c>
      <c r="B3" s="5" t="s">
        <v>213</v>
      </c>
      <c r="C3" s="5" t="s">
        <v>214</v>
      </c>
      <c r="D3" s="5" t="s">
        <v>215</v>
      </c>
      <c r="E3" s="5" t="s">
        <v>216</v>
      </c>
      <c r="F3" s="5" t="s">
        <v>217</v>
      </c>
      <c r="G3" s="5" t="s">
        <v>218</v>
      </c>
    </row>
    <row r="4" spans="1:7" x14ac:dyDescent="0.3">
      <c r="A4" s="47">
        <v>1</v>
      </c>
      <c r="B4" s="47">
        <v>2</v>
      </c>
      <c r="C4" s="47">
        <v>3</v>
      </c>
      <c r="D4" s="47">
        <v>4</v>
      </c>
      <c r="E4" s="47">
        <v>5</v>
      </c>
      <c r="F4" s="47">
        <v>6</v>
      </c>
      <c r="G4" s="47">
        <v>7</v>
      </c>
    </row>
    <row r="5" spans="1:7" ht="45" customHeight="1" x14ac:dyDescent="0.3">
      <c r="A5" s="1" t="s">
        <v>219</v>
      </c>
      <c r="B5" s="8" t="s">
        <v>268</v>
      </c>
      <c r="C5" s="8" t="s">
        <v>220</v>
      </c>
      <c r="D5" s="9" t="s">
        <v>221</v>
      </c>
      <c r="E5" s="17"/>
      <c r="F5" s="17"/>
      <c r="G5" s="16"/>
    </row>
    <row r="6" spans="1:7" ht="30.75" customHeight="1" x14ac:dyDescent="0.3">
      <c r="A6" s="11" t="s">
        <v>222</v>
      </c>
      <c r="B6" s="8" t="s">
        <v>223</v>
      </c>
      <c r="C6" s="8" t="s">
        <v>224</v>
      </c>
      <c r="D6" s="9" t="s">
        <v>221</v>
      </c>
      <c r="E6" s="17"/>
      <c r="F6" s="17"/>
      <c r="G6" s="16"/>
    </row>
    <row r="7" spans="1:7" ht="27.75" customHeight="1" x14ac:dyDescent="0.3">
      <c r="A7" s="1" t="s">
        <v>225</v>
      </c>
      <c r="B7" s="8" t="s">
        <v>226</v>
      </c>
      <c r="C7" s="8" t="s">
        <v>220</v>
      </c>
      <c r="D7" s="9" t="s">
        <v>221</v>
      </c>
      <c r="E7" s="17"/>
      <c r="F7" s="17"/>
      <c r="G7" s="16"/>
    </row>
    <row r="8" spans="1:7" ht="27.75" customHeight="1" x14ac:dyDescent="0.3">
      <c r="A8" s="11" t="s">
        <v>227</v>
      </c>
      <c r="B8" s="8" t="s">
        <v>228</v>
      </c>
      <c r="C8" s="8" t="s">
        <v>220</v>
      </c>
      <c r="D8" s="9" t="s">
        <v>221</v>
      </c>
      <c r="E8" s="17"/>
      <c r="F8" s="17"/>
      <c r="G8" s="16"/>
    </row>
  </sheetData>
  <sheetProtection algorithmName="SHA-512" hashValue="y0mc9WJQMWtjyMqi2XKbiDumOKL5tr/NN5cN1P0uPnNDOLpVZBv8BiExN/KmkoY3EE+Y/oNiDRYge56Csw8fEA==" saltValue="rvA/3wD98sLT/GUdUms/Ug==" spinCount="100000" sheet="1" objects="1" scenarios="1"/>
  <mergeCells count="2">
    <mergeCell ref="A1:G1"/>
    <mergeCell ref="A2:G2"/>
  </mergeCells>
  <pageMargins left="0.75" right="0.75" top="1" bottom="1" header="0.511811023622047" footer="0.511811023622047"/>
  <pageSetup paperSize="9" scale="56" fitToHeight="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375623"/>
    <pageSetUpPr fitToPage="1"/>
  </sheetPr>
  <dimension ref="A1:E75"/>
  <sheetViews>
    <sheetView showGridLines="0" zoomScaleNormal="100" workbookViewId="0">
      <pane xSplit="1" ySplit="5" topLeftCell="B6" activePane="bottomRight" state="frozen"/>
      <selection pane="topRight" activeCell="B1" sqref="B1"/>
      <selection pane="bottomLeft" activeCell="A4" sqref="A4"/>
      <selection pane="bottomRight" sqref="A1:D1"/>
    </sheetView>
  </sheetViews>
  <sheetFormatPr defaultColWidth="8.6640625" defaultRowHeight="14.4" outlineLevelRow="1" x14ac:dyDescent="0.3"/>
  <cols>
    <col min="1" max="1" width="6" customWidth="1"/>
    <col min="2" max="2" width="46" customWidth="1"/>
    <col min="3" max="3" width="14" customWidth="1"/>
    <col min="4" max="4" width="44" customWidth="1"/>
  </cols>
  <sheetData>
    <row r="1" spans="1:5" ht="30" customHeight="1" x14ac:dyDescent="0.3">
      <c r="A1" s="248" t="s">
        <v>229</v>
      </c>
      <c r="B1" s="248"/>
      <c r="C1" s="248"/>
      <c r="D1" s="248"/>
    </row>
    <row r="2" spans="1:5" ht="21.75" customHeight="1" x14ac:dyDescent="0.3">
      <c r="A2" s="164" t="s">
        <v>230</v>
      </c>
      <c r="B2" s="164"/>
      <c r="C2" s="164"/>
      <c r="D2" s="164"/>
    </row>
    <row r="3" spans="1:5" ht="21.75" customHeight="1" x14ac:dyDescent="0.3">
      <c r="A3" s="252" t="s">
        <v>231</v>
      </c>
      <c r="B3" s="252"/>
      <c r="C3" s="255"/>
      <c r="D3" s="256"/>
    </row>
    <row r="4" spans="1:5" ht="21.75" customHeight="1" x14ac:dyDescent="0.3">
      <c r="A4" s="252" t="s">
        <v>232</v>
      </c>
      <c r="B4" s="252"/>
      <c r="C4" s="255"/>
      <c r="D4" s="256"/>
    </row>
    <row r="5" spans="1:5" ht="21.75" customHeight="1" x14ac:dyDescent="0.3">
      <c r="A5" s="252" t="s">
        <v>233</v>
      </c>
      <c r="B5" s="252"/>
      <c r="C5" s="253">
        <f>+'II. Veiklos'!D9</f>
        <v>0</v>
      </c>
      <c r="D5" s="253"/>
      <c r="E5" s="57"/>
    </row>
    <row r="6" spans="1:5" ht="21.75" customHeight="1" x14ac:dyDescent="0.3">
      <c r="A6" s="252" t="s">
        <v>234</v>
      </c>
      <c r="B6" s="252"/>
      <c r="C6" s="254">
        <f>+'II. Veiklos'!H9</f>
        <v>0</v>
      </c>
      <c r="D6" s="254"/>
      <c r="E6" s="57"/>
    </row>
    <row r="7" spans="1:5" ht="21.75" customHeight="1" x14ac:dyDescent="0.3">
      <c r="A7" s="252" t="s">
        <v>235</v>
      </c>
      <c r="B7" s="252"/>
      <c r="C7" s="258" t="str">
        <f>IFERROR(C6/C5,"")</f>
        <v/>
      </c>
      <c r="D7" s="258"/>
      <c r="E7" s="57"/>
    </row>
    <row r="8" spans="1:5" ht="21.75" customHeight="1" x14ac:dyDescent="0.3">
      <c r="A8" s="164" t="s">
        <v>236</v>
      </c>
      <c r="B8" s="164"/>
      <c r="C8" s="164"/>
      <c r="D8" s="164"/>
    </row>
    <row r="9" spans="1:5" ht="21.75" customHeight="1" x14ac:dyDescent="0.3">
      <c r="A9" s="262" t="s">
        <v>237</v>
      </c>
      <c r="B9" s="263"/>
      <c r="C9" s="263"/>
      <c r="D9" s="264"/>
    </row>
    <row r="10" spans="1:5" ht="27.75" customHeight="1" x14ac:dyDescent="0.3">
      <c r="A10" s="5" t="s">
        <v>122</v>
      </c>
      <c r="B10" s="5" t="s">
        <v>238</v>
      </c>
      <c r="C10" s="259" t="s">
        <v>239</v>
      </c>
      <c r="D10" s="259"/>
    </row>
    <row r="11" spans="1:5" ht="14.25" customHeight="1" x14ac:dyDescent="0.3">
      <c r="A11" s="265" t="s">
        <v>125</v>
      </c>
      <c r="B11" s="265"/>
      <c r="C11" s="265"/>
      <c r="D11" s="265"/>
    </row>
    <row r="12" spans="1:5" x14ac:dyDescent="0.3">
      <c r="A12" s="1">
        <v>1</v>
      </c>
      <c r="B12" s="6" t="str">
        <f>'I. Sąrašas'!B6&amp;IF('I. Sąrašas'!C6&lt;&gt;"",", "&amp;'I. Sąrašas'!C6,"")</f>
        <v/>
      </c>
      <c r="C12" s="260"/>
      <c r="D12" s="261"/>
    </row>
    <row r="13" spans="1:5" x14ac:dyDescent="0.3">
      <c r="A13" s="1">
        <v>2</v>
      </c>
      <c r="B13" s="6" t="str">
        <f>'I. Sąrašas'!B7&amp;IF('I. Sąrašas'!C7&lt;&gt;"",", "&amp;'I. Sąrašas'!C7,"")</f>
        <v/>
      </c>
      <c r="C13" s="152"/>
      <c r="D13" s="251"/>
    </row>
    <row r="14" spans="1:5" x14ac:dyDescent="0.3">
      <c r="A14" s="1">
        <v>3</v>
      </c>
      <c r="B14" s="6" t="str">
        <f>'I. Sąrašas'!B8&amp;IF('I. Sąrašas'!C8&lt;&gt;"",", "&amp;'I. Sąrašas'!C8,"")</f>
        <v/>
      </c>
      <c r="C14" s="152"/>
      <c r="D14" s="251"/>
    </row>
    <row r="15" spans="1:5" x14ac:dyDescent="0.3">
      <c r="A15" s="1">
        <v>4</v>
      </c>
      <c r="B15" s="6" t="str">
        <f>'I. Sąrašas'!B9&amp;IF('I. Sąrašas'!C9&lt;&gt;"",", "&amp;'I. Sąrašas'!C9,"")</f>
        <v/>
      </c>
      <c r="C15" s="152"/>
      <c r="D15" s="251"/>
    </row>
    <row r="16" spans="1:5" x14ac:dyDescent="0.3">
      <c r="A16" s="1">
        <v>5</v>
      </c>
      <c r="B16" s="6" t="str">
        <f>'I. Sąrašas'!B10&amp;IF('I. Sąrašas'!C10&lt;&gt;"",", "&amp;'I. Sąrašas'!C10,"")</f>
        <v/>
      </c>
      <c r="C16" s="152"/>
      <c r="D16" s="251"/>
    </row>
    <row r="17" spans="1:4" x14ac:dyDescent="0.3">
      <c r="A17" s="1">
        <v>6</v>
      </c>
      <c r="B17" s="6" t="str">
        <f>'I. Sąrašas'!B11&amp;IF('I. Sąrašas'!C11&lt;&gt;"",", "&amp;'I. Sąrašas'!C11,"")</f>
        <v/>
      </c>
      <c r="C17" s="152"/>
      <c r="D17" s="251"/>
    </row>
    <row r="18" spans="1:4" x14ac:dyDescent="0.3">
      <c r="A18" s="1">
        <v>7</v>
      </c>
      <c r="B18" s="6" t="str">
        <f>'I. Sąrašas'!B12&amp;IF('I. Sąrašas'!C12&lt;&gt;"",", "&amp;'I. Sąrašas'!C12,"")</f>
        <v/>
      </c>
      <c r="C18" s="152"/>
      <c r="D18" s="251"/>
    </row>
    <row r="19" spans="1:4" x14ac:dyDescent="0.3">
      <c r="A19" s="1">
        <v>8</v>
      </c>
      <c r="B19" s="6" t="str">
        <f>'I. Sąrašas'!B13&amp;IF('I. Sąrašas'!C13&lt;&gt;"",", "&amp;'I. Sąrašas'!C13,"")</f>
        <v/>
      </c>
      <c r="C19" s="152"/>
      <c r="D19" s="251"/>
    </row>
    <row r="20" spans="1:4" x14ac:dyDescent="0.3">
      <c r="A20" s="1">
        <v>9</v>
      </c>
      <c r="B20" s="6" t="str">
        <f>'I. Sąrašas'!B14&amp;IF('I. Sąrašas'!C14&lt;&gt;"",", "&amp;'I. Sąrašas'!C14,"")</f>
        <v/>
      </c>
      <c r="C20" s="152"/>
      <c r="D20" s="251"/>
    </row>
    <row r="21" spans="1:4" x14ac:dyDescent="0.3">
      <c r="A21" s="1">
        <v>10</v>
      </c>
      <c r="B21" s="6" t="str">
        <f>'I. Sąrašas'!B15&amp;IF('I. Sąrašas'!C15&lt;&gt;"",", "&amp;'I. Sąrašas'!C15,"")</f>
        <v/>
      </c>
      <c r="C21" s="152"/>
      <c r="D21" s="251"/>
    </row>
    <row r="22" spans="1:4" x14ac:dyDescent="0.3">
      <c r="A22" s="1">
        <v>11</v>
      </c>
      <c r="B22" s="6" t="str">
        <f>'I. Sąrašas'!B16&amp;IF('I. Sąrašas'!C16&lt;&gt;"",", "&amp;'I. Sąrašas'!C16,"")</f>
        <v/>
      </c>
      <c r="C22" s="159"/>
      <c r="D22" s="250"/>
    </row>
    <row r="23" spans="1:4" x14ac:dyDescent="0.3">
      <c r="A23" s="1">
        <v>12</v>
      </c>
      <c r="B23" s="6" t="str">
        <f>'I. Sąrašas'!B17&amp;IF('I. Sąrašas'!C17&lt;&gt;"",", "&amp;'I. Sąrašas'!C17,"")</f>
        <v/>
      </c>
      <c r="C23" s="159"/>
      <c r="D23" s="250"/>
    </row>
    <row r="24" spans="1:4" x14ac:dyDescent="0.3">
      <c r="A24" s="257" t="s">
        <v>126</v>
      </c>
      <c r="B24" s="257"/>
      <c r="C24" s="257"/>
      <c r="D24" s="257"/>
    </row>
    <row r="25" spans="1:4" x14ac:dyDescent="0.3">
      <c r="A25" s="1">
        <v>1</v>
      </c>
      <c r="B25" s="6" t="str">
        <f>'I. Sąrašas'!B19&amp;IF('I. Sąrašas'!C19&lt;&gt;"",", "&amp;'I. Sąrašas'!C19,"")</f>
        <v/>
      </c>
      <c r="C25" s="159"/>
      <c r="D25" s="250"/>
    </row>
    <row r="26" spans="1:4" x14ac:dyDescent="0.3">
      <c r="A26" s="1">
        <v>2</v>
      </c>
      <c r="B26" s="6" t="str">
        <f>'I. Sąrašas'!B20&amp;IF('I. Sąrašas'!C20&lt;&gt;"",", "&amp;'I. Sąrašas'!C20,"")</f>
        <v/>
      </c>
      <c r="C26" s="159"/>
      <c r="D26" s="250"/>
    </row>
    <row r="27" spans="1:4" x14ac:dyDescent="0.3">
      <c r="A27" s="1">
        <v>3</v>
      </c>
      <c r="B27" s="6" t="str">
        <f>'I. Sąrašas'!B21&amp;IF('I. Sąrašas'!C21&lt;&gt;"",", "&amp;'I. Sąrašas'!C21,"")</f>
        <v/>
      </c>
      <c r="C27" s="159"/>
      <c r="D27" s="250"/>
    </row>
    <row r="28" spans="1:4" x14ac:dyDescent="0.3">
      <c r="A28" s="1">
        <v>4</v>
      </c>
      <c r="B28" s="6" t="str">
        <f>'I. Sąrašas'!B22&amp;IF('I. Sąrašas'!C22&lt;&gt;"",", "&amp;'I. Sąrašas'!C22,"")</f>
        <v/>
      </c>
      <c r="C28" s="159"/>
      <c r="D28" s="250"/>
    </row>
    <row r="29" spans="1:4" x14ac:dyDescent="0.3">
      <c r="A29" s="1">
        <v>5</v>
      </c>
      <c r="B29" s="6" t="str">
        <f>'I. Sąrašas'!B23&amp;IF('I. Sąrašas'!C23&lt;&gt;"",", "&amp;'I. Sąrašas'!C23,"")</f>
        <v/>
      </c>
      <c r="C29" s="159"/>
      <c r="D29" s="250"/>
    </row>
    <row r="30" spans="1:4" x14ac:dyDescent="0.3">
      <c r="A30" s="1">
        <v>6</v>
      </c>
      <c r="B30" s="6" t="str">
        <f>'I. Sąrašas'!B24&amp;IF('I. Sąrašas'!C24&lt;&gt;"",", "&amp;'I. Sąrašas'!C24,"")</f>
        <v/>
      </c>
      <c r="C30" s="159"/>
      <c r="D30" s="250"/>
    </row>
    <row r="31" spans="1:4" x14ac:dyDescent="0.3">
      <c r="A31" s="1">
        <v>7</v>
      </c>
      <c r="B31" s="6" t="str">
        <f>'I. Sąrašas'!B25&amp;IF('I. Sąrašas'!C25&lt;&gt;"",", "&amp;'I. Sąrašas'!C25,"")</f>
        <v/>
      </c>
      <c r="C31" s="159"/>
      <c r="D31" s="250"/>
    </row>
    <row r="32" spans="1:4" x14ac:dyDescent="0.3">
      <c r="A32" s="1">
        <v>8</v>
      </c>
      <c r="B32" s="6" t="str">
        <f>'I. Sąrašas'!B26&amp;IF('I. Sąrašas'!C26&lt;&gt;"",", "&amp;'I. Sąrašas'!C26,"")</f>
        <v/>
      </c>
      <c r="C32" s="159"/>
      <c r="D32" s="250"/>
    </row>
    <row r="33" spans="1:4" x14ac:dyDescent="0.3">
      <c r="A33" s="1">
        <v>9</v>
      </c>
      <c r="B33" s="6" t="str">
        <f>'I. Sąrašas'!B27&amp;IF('I. Sąrašas'!C27&lt;&gt;"",", "&amp;'I. Sąrašas'!C27,"")</f>
        <v/>
      </c>
      <c r="C33" s="159"/>
      <c r="D33" s="250"/>
    </row>
    <row r="34" spans="1:4" x14ac:dyDescent="0.3">
      <c r="A34" s="1">
        <v>10</v>
      </c>
      <c r="B34" s="6" t="str">
        <f>'I. Sąrašas'!B28&amp;IF('I. Sąrašas'!C28&lt;&gt;"",", "&amp;'I. Sąrašas'!C28,"")</f>
        <v/>
      </c>
      <c r="C34" s="159"/>
      <c r="D34" s="250"/>
    </row>
    <row r="35" spans="1:4" x14ac:dyDescent="0.3">
      <c r="A35" s="1">
        <v>11</v>
      </c>
      <c r="B35" s="6" t="str">
        <f>'I. Sąrašas'!B29&amp;IF('I. Sąrašas'!C29&lt;&gt;"",", "&amp;'I. Sąrašas'!C29,"")</f>
        <v/>
      </c>
      <c r="C35" s="159"/>
      <c r="D35" s="250"/>
    </row>
    <row r="36" spans="1:4" x14ac:dyDescent="0.3">
      <c r="A36" s="1">
        <v>12</v>
      </c>
      <c r="B36" s="6" t="str">
        <f>'I. Sąrašas'!B30&amp;IF('I. Sąrašas'!C30&lt;&gt;"",", "&amp;'I. Sąrašas'!C30,"")</f>
        <v/>
      </c>
      <c r="C36" s="159"/>
      <c r="D36" s="250"/>
    </row>
    <row r="37" spans="1:4" hidden="1" outlineLevel="1" x14ac:dyDescent="0.3">
      <c r="A37" s="1">
        <v>13</v>
      </c>
      <c r="B37" s="6" t="str">
        <f>'I. Sąrašas'!B31&amp;IF('I. Sąrašas'!C31&lt;&gt;"",", "&amp;'I. Sąrašas'!C31,"")</f>
        <v/>
      </c>
      <c r="C37" s="159"/>
      <c r="D37" s="250"/>
    </row>
    <row r="38" spans="1:4" hidden="1" outlineLevel="1" x14ac:dyDescent="0.3">
      <c r="A38" s="1">
        <v>14</v>
      </c>
      <c r="B38" s="6" t="str">
        <f>'I. Sąrašas'!B32&amp;IF('I. Sąrašas'!C32&lt;&gt;"",", "&amp;'I. Sąrašas'!C32,"")</f>
        <v/>
      </c>
      <c r="C38" s="159"/>
      <c r="D38" s="250"/>
    </row>
    <row r="39" spans="1:4" hidden="1" outlineLevel="1" x14ac:dyDescent="0.3">
      <c r="A39" s="1">
        <v>15</v>
      </c>
      <c r="B39" s="6" t="str">
        <f>'I. Sąrašas'!B33&amp;IF('I. Sąrašas'!C33&lt;&gt;"",", "&amp;'I. Sąrašas'!C33,"")</f>
        <v/>
      </c>
      <c r="C39" s="159"/>
      <c r="D39" s="250"/>
    </row>
    <row r="40" spans="1:4" hidden="1" outlineLevel="1" x14ac:dyDescent="0.3">
      <c r="A40" s="1">
        <v>16</v>
      </c>
      <c r="B40" s="6" t="str">
        <f>'I. Sąrašas'!B34&amp;IF('I. Sąrašas'!C34&lt;&gt;"",", "&amp;'I. Sąrašas'!C34,"")</f>
        <v/>
      </c>
      <c r="C40" s="159"/>
      <c r="D40" s="250"/>
    </row>
    <row r="41" spans="1:4" hidden="1" outlineLevel="1" x14ac:dyDescent="0.3">
      <c r="A41" s="1">
        <v>17</v>
      </c>
      <c r="B41" s="6" t="str">
        <f>'I. Sąrašas'!B35&amp;IF('I. Sąrašas'!C35&lt;&gt;"",", "&amp;'I. Sąrašas'!C35,"")</f>
        <v/>
      </c>
      <c r="C41" s="159"/>
      <c r="D41" s="250"/>
    </row>
    <row r="42" spans="1:4" hidden="1" outlineLevel="1" x14ac:dyDescent="0.3">
      <c r="A42" s="1">
        <v>18</v>
      </c>
      <c r="B42" s="6" t="str">
        <f>'I. Sąrašas'!B36&amp;IF('I. Sąrašas'!C36&lt;&gt;"",", "&amp;'I. Sąrašas'!C36,"")</f>
        <v/>
      </c>
      <c r="C42" s="159"/>
      <c r="D42" s="250"/>
    </row>
    <row r="43" spans="1:4" hidden="1" outlineLevel="1" x14ac:dyDescent="0.3">
      <c r="A43" s="1">
        <v>19</v>
      </c>
      <c r="B43" s="6" t="str">
        <f>'I. Sąrašas'!B37&amp;IF('I. Sąrašas'!C37&lt;&gt;"",", "&amp;'I. Sąrašas'!C37,"")</f>
        <v/>
      </c>
      <c r="C43" s="159"/>
      <c r="D43" s="250"/>
    </row>
    <row r="44" spans="1:4" hidden="1" outlineLevel="1" x14ac:dyDescent="0.3">
      <c r="A44" s="1">
        <v>20</v>
      </c>
      <c r="B44" s="6" t="str">
        <f>'I. Sąrašas'!B38&amp;IF('I. Sąrašas'!C38&lt;&gt;"",", "&amp;'I. Sąrašas'!C38,"")</f>
        <v/>
      </c>
      <c r="C44" s="159"/>
      <c r="D44" s="250"/>
    </row>
    <row r="45" spans="1:4" hidden="1" outlineLevel="1" x14ac:dyDescent="0.3">
      <c r="A45" s="1">
        <v>21</v>
      </c>
      <c r="B45" s="6" t="str">
        <f>'I. Sąrašas'!B39&amp;IF('I. Sąrašas'!C39&lt;&gt;"",", "&amp;'I. Sąrašas'!C39,"")</f>
        <v/>
      </c>
      <c r="C45" s="159"/>
      <c r="D45" s="250"/>
    </row>
    <row r="46" spans="1:4" hidden="1" outlineLevel="1" x14ac:dyDescent="0.3">
      <c r="A46" s="1">
        <v>22</v>
      </c>
      <c r="B46" s="6" t="str">
        <f>'I. Sąrašas'!B40&amp;IF('I. Sąrašas'!C40&lt;&gt;"",", "&amp;'I. Sąrašas'!C40,"")</f>
        <v/>
      </c>
      <c r="C46" s="159"/>
      <c r="D46" s="250"/>
    </row>
    <row r="47" spans="1:4" hidden="1" outlineLevel="1" x14ac:dyDescent="0.3">
      <c r="A47" s="1">
        <v>23</v>
      </c>
      <c r="B47" s="6" t="str">
        <f>'I. Sąrašas'!B41&amp;IF('I. Sąrašas'!C41&lt;&gt;"",", "&amp;'I. Sąrašas'!C41,"")</f>
        <v/>
      </c>
      <c r="C47" s="159"/>
      <c r="D47" s="250"/>
    </row>
    <row r="48" spans="1:4" collapsed="1" x14ac:dyDescent="0.3">
      <c r="A48" s="257" t="s">
        <v>127</v>
      </c>
      <c r="B48" s="257"/>
      <c r="C48" s="257"/>
      <c r="D48" s="257"/>
    </row>
    <row r="49" spans="1:5" x14ac:dyDescent="0.3">
      <c r="A49" s="1">
        <v>1</v>
      </c>
      <c r="B49" s="6" t="str">
        <f>'I. Sąrašas'!B43&amp;IF('I. Sąrašas'!C43&lt;&gt;"",", "&amp;'I. Sąrašas'!C43,"")</f>
        <v/>
      </c>
      <c r="C49" s="159"/>
      <c r="D49" s="250"/>
    </row>
    <row r="50" spans="1:5" x14ac:dyDescent="0.3">
      <c r="A50" s="1">
        <v>2</v>
      </c>
      <c r="B50" s="6" t="str">
        <f>'I. Sąrašas'!B44&amp;IF('I. Sąrašas'!C44&lt;&gt;"",", "&amp;'I. Sąrašas'!C44,"")</f>
        <v/>
      </c>
      <c r="C50" s="159"/>
      <c r="D50" s="250"/>
    </row>
    <row r="51" spans="1:5" x14ac:dyDescent="0.3">
      <c r="A51" s="1">
        <v>3</v>
      </c>
      <c r="B51" s="6" t="str">
        <f>'I. Sąrašas'!B45&amp;IF('I. Sąrašas'!C45&lt;&gt;"",", "&amp;'I. Sąrašas'!C45,"")</f>
        <v/>
      </c>
      <c r="C51" s="159"/>
      <c r="D51" s="250"/>
    </row>
    <row r="52" spans="1:5" x14ac:dyDescent="0.3">
      <c r="A52" s="1">
        <v>4</v>
      </c>
      <c r="B52" s="6" t="str">
        <f>'I. Sąrašas'!B46&amp;IF('I. Sąrašas'!C46&lt;&gt;"",", "&amp;'I. Sąrašas'!C46,"")</f>
        <v/>
      </c>
      <c r="C52" s="159"/>
      <c r="D52" s="250"/>
    </row>
    <row r="54" spans="1:5" ht="21.75" customHeight="1" x14ac:dyDescent="0.3">
      <c r="A54" s="164" t="s">
        <v>240</v>
      </c>
      <c r="B54" s="164"/>
      <c r="C54" s="164"/>
      <c r="D54" s="164"/>
    </row>
    <row r="55" spans="1:5" ht="36" customHeight="1" x14ac:dyDescent="0.3">
      <c r="A55" s="5" t="s">
        <v>122</v>
      </c>
      <c r="B55" s="5" t="s">
        <v>241</v>
      </c>
      <c r="C55" s="5" t="s">
        <v>242</v>
      </c>
      <c r="D55" s="5" t="s">
        <v>243</v>
      </c>
    </row>
    <row r="56" spans="1:5" ht="39.75" customHeight="1" x14ac:dyDescent="0.3">
      <c r="A56" s="9" t="s">
        <v>219</v>
      </c>
      <c r="B56" s="8" t="s">
        <v>268</v>
      </c>
      <c r="C56" s="56"/>
      <c r="D56" s="16"/>
    </row>
    <row r="57" spans="1:5" ht="27.75" customHeight="1" x14ac:dyDescent="0.3">
      <c r="A57" s="9" t="s">
        <v>222</v>
      </c>
      <c r="B57" s="8" t="s">
        <v>223</v>
      </c>
      <c r="C57" s="28"/>
      <c r="D57" s="16"/>
    </row>
    <row r="58" spans="1:5" ht="27.75" customHeight="1" x14ac:dyDescent="0.3">
      <c r="A58" s="9" t="s">
        <v>225</v>
      </c>
      <c r="B58" s="8" t="s">
        <v>226</v>
      </c>
      <c r="C58" s="56"/>
      <c r="D58" s="16"/>
    </row>
    <row r="59" spans="1:5" ht="27.75" customHeight="1" x14ac:dyDescent="0.3">
      <c r="A59" s="9" t="s">
        <v>227</v>
      </c>
      <c r="B59" s="8" t="s">
        <v>228</v>
      </c>
      <c r="C59" s="28"/>
      <c r="D59" s="16"/>
    </row>
    <row r="60" spans="1:5" ht="21.75" customHeight="1" x14ac:dyDescent="0.3">
      <c r="A60" s="164" t="s">
        <v>244</v>
      </c>
      <c r="B60" s="164"/>
      <c r="C60" s="164"/>
      <c r="D60" s="164"/>
    </row>
    <row r="61" spans="1:5" ht="27.75" customHeight="1" x14ac:dyDescent="0.3">
      <c r="A61" s="5" t="s">
        <v>122</v>
      </c>
      <c r="B61" s="5" t="s">
        <v>245</v>
      </c>
      <c r="C61" s="5" t="s">
        <v>246</v>
      </c>
      <c r="D61" s="5" t="s">
        <v>247</v>
      </c>
    </row>
    <row r="62" spans="1:5" ht="43.5" customHeight="1" x14ac:dyDescent="0.3">
      <c r="A62" s="9" t="s">
        <v>219</v>
      </c>
      <c r="B62" s="8" t="s">
        <v>248</v>
      </c>
      <c r="C62" s="16"/>
      <c r="D62" s="139"/>
      <c r="E62" s="57"/>
    </row>
    <row r="63" spans="1:5" ht="43.5" customHeight="1" x14ac:dyDescent="0.3">
      <c r="A63" s="9" t="s">
        <v>222</v>
      </c>
      <c r="B63" s="8" t="s">
        <v>249</v>
      </c>
      <c r="C63" s="16"/>
      <c r="D63" s="16"/>
    </row>
    <row r="64" spans="1:5" ht="21.75" customHeight="1" x14ac:dyDescent="0.3">
      <c r="A64" s="164" t="s">
        <v>250</v>
      </c>
      <c r="B64" s="164"/>
      <c r="C64" s="164"/>
      <c r="D64" s="164"/>
    </row>
    <row r="65" spans="1:4" ht="27.75" customHeight="1" x14ac:dyDescent="0.3">
      <c r="A65" s="5" t="s">
        <v>122</v>
      </c>
      <c r="B65" s="5" t="s">
        <v>251</v>
      </c>
      <c r="C65" s="5" t="s">
        <v>246</v>
      </c>
      <c r="D65" s="5" t="s">
        <v>218</v>
      </c>
    </row>
    <row r="66" spans="1:4" ht="111.75" customHeight="1" x14ac:dyDescent="0.3">
      <c r="A66" s="9" t="s">
        <v>219</v>
      </c>
      <c r="B66" s="8" t="s">
        <v>252</v>
      </c>
      <c r="C66" s="16"/>
      <c r="D66" s="16"/>
    </row>
    <row r="67" spans="1:4" ht="67.5" customHeight="1" x14ac:dyDescent="0.3">
      <c r="A67" s="9" t="s">
        <v>222</v>
      </c>
      <c r="B67" s="8" t="s">
        <v>253</v>
      </c>
      <c r="C67" s="16"/>
      <c r="D67" s="16"/>
    </row>
    <row r="68" spans="1:4" ht="36" customHeight="1" x14ac:dyDescent="0.3">
      <c r="A68" s="9" t="s">
        <v>254</v>
      </c>
      <c r="B68" s="8" t="s">
        <v>255</v>
      </c>
      <c r="C68" s="16"/>
      <c r="D68" s="16"/>
    </row>
    <row r="69" spans="1:4" ht="36" customHeight="1" x14ac:dyDescent="0.3">
      <c r="A69" s="9" t="s">
        <v>256</v>
      </c>
      <c r="B69" s="8" t="s">
        <v>257</v>
      </c>
      <c r="C69" s="16"/>
      <c r="D69" s="16"/>
    </row>
    <row r="70" spans="1:4" ht="21.75" customHeight="1" x14ac:dyDescent="0.3">
      <c r="A70" s="164" t="s">
        <v>258</v>
      </c>
      <c r="B70" s="164"/>
      <c r="C70" s="164"/>
      <c r="D70" s="164"/>
    </row>
    <row r="71" spans="1:4" ht="27.75" customHeight="1" x14ac:dyDescent="0.3">
      <c r="A71" s="5" t="s">
        <v>122</v>
      </c>
      <c r="B71" s="5" t="s">
        <v>259</v>
      </c>
      <c r="C71" s="5" t="s">
        <v>246</v>
      </c>
      <c r="D71" s="5" t="s">
        <v>260</v>
      </c>
    </row>
    <row r="72" spans="1:4" ht="43.5" customHeight="1" x14ac:dyDescent="0.3">
      <c r="A72" s="9" t="s">
        <v>219</v>
      </c>
      <c r="B72" s="8" t="s">
        <v>261</v>
      </c>
      <c r="C72" s="16"/>
      <c r="D72" s="16"/>
    </row>
    <row r="73" spans="1:4" ht="43.5" customHeight="1" x14ac:dyDescent="0.3">
      <c r="A73" s="9" t="s">
        <v>222</v>
      </c>
      <c r="B73" s="8" t="s">
        <v>262</v>
      </c>
      <c r="C73" s="16"/>
      <c r="D73" s="16"/>
    </row>
    <row r="74" spans="1:4" ht="43.5" customHeight="1" x14ac:dyDescent="0.3">
      <c r="A74" s="9" t="s">
        <v>225</v>
      </c>
      <c r="B74" s="8" t="s">
        <v>263</v>
      </c>
      <c r="C74" s="16"/>
      <c r="D74" s="16"/>
    </row>
    <row r="75" spans="1:4" ht="43.5" customHeight="1" x14ac:dyDescent="0.3">
      <c r="A75" s="9" t="s">
        <v>227</v>
      </c>
      <c r="B75" s="8" t="s">
        <v>264</v>
      </c>
      <c r="C75" s="16"/>
      <c r="D75" s="16"/>
    </row>
  </sheetData>
  <sheetProtection algorithmName="SHA-512" hashValue="ohzKyAQ8lW//pR9MMXCXIgJR0VA6QbAZWaAErhbTt7gzTf6MibDFtHNPRwV6L7uFGyCVvF4qdKzB52GDnqtQQg==" saltValue="KKhvDAWaPVe2nJ56vNIHQw==" spinCount="100000" sheet="1" formatRows="0" autoFilter="0" pivotTables="0"/>
  <mergeCells count="61">
    <mergeCell ref="A24:D24"/>
    <mergeCell ref="A48:D48"/>
    <mergeCell ref="A7:B7"/>
    <mergeCell ref="C7:D7"/>
    <mergeCell ref="A4:B4"/>
    <mergeCell ref="C4:D4"/>
    <mergeCell ref="A8:D8"/>
    <mergeCell ref="C10:D10"/>
    <mergeCell ref="C12:D12"/>
    <mergeCell ref="C13:D13"/>
    <mergeCell ref="C14:D14"/>
    <mergeCell ref="A9:D9"/>
    <mergeCell ref="A11:D11"/>
    <mergeCell ref="C47:D47"/>
    <mergeCell ref="C45:D45"/>
    <mergeCell ref="C46:D46"/>
    <mergeCell ref="A1:D1"/>
    <mergeCell ref="A2:D2"/>
    <mergeCell ref="A5:B5"/>
    <mergeCell ref="C5:D5"/>
    <mergeCell ref="A6:B6"/>
    <mergeCell ref="C6:D6"/>
    <mergeCell ref="A3:B3"/>
    <mergeCell ref="C3:D3"/>
    <mergeCell ref="A70:D70"/>
    <mergeCell ref="C15:D15"/>
    <mergeCell ref="C16:D16"/>
    <mergeCell ref="A54:D54"/>
    <mergeCell ref="A60:D60"/>
    <mergeCell ref="A64:D64"/>
    <mergeCell ref="C17:D17"/>
    <mergeCell ref="C18:D18"/>
    <mergeCell ref="C19:D19"/>
    <mergeCell ref="C20:D20"/>
    <mergeCell ref="C21:D21"/>
    <mergeCell ref="C22:D22"/>
    <mergeCell ref="C23:D23"/>
    <mergeCell ref="C26:D26"/>
    <mergeCell ref="C27:D27"/>
    <mergeCell ref="C28:D28"/>
    <mergeCell ref="C50:D50"/>
    <mergeCell ref="C51:D51"/>
    <mergeCell ref="C52:D52"/>
    <mergeCell ref="C29:D29"/>
    <mergeCell ref="C30:D30"/>
    <mergeCell ref="C31:D31"/>
    <mergeCell ref="C32:D32"/>
    <mergeCell ref="C33:D33"/>
    <mergeCell ref="C35:D35"/>
    <mergeCell ref="C36:D36"/>
    <mergeCell ref="C37:D37"/>
    <mergeCell ref="C49:D49"/>
    <mergeCell ref="C34:D34"/>
    <mergeCell ref="C42:D42"/>
    <mergeCell ref="C43:D43"/>
    <mergeCell ref="C44:D44"/>
    <mergeCell ref="C25:D25"/>
    <mergeCell ref="C38:D38"/>
    <mergeCell ref="C39:D39"/>
    <mergeCell ref="C40:D40"/>
    <mergeCell ref="C41:D41"/>
  </mergeCells>
  <dataValidations count="2">
    <dataValidation type="list" allowBlank="1" showErrorMessage="1" sqref="C66:C69 C62:C63 C72:C73" xr:uid="{00000000-0002-0000-0800-000000000000}">
      <formula1>"Taip,Ne"</formula1>
    </dataValidation>
    <dataValidation type="list" allowBlank="1" showErrorMessage="1" sqref="C74:C75" xr:uid="{00000000-0002-0000-0800-000005000000}">
      <formula1>"Taip,Ne,Netaikoma"</formula1>
    </dataValidation>
  </dataValidations>
  <pageMargins left="0.75" right="0.75" top="1" bottom="1" header="0.511811023622047" footer="0.511811023622047"/>
  <pageSetup paperSize="9" scale="78" fitToHeight="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7fbe57f-debd-4de1-86f9-89343c469069">
      <Terms xmlns="http://schemas.microsoft.com/office/infopath/2007/PartnerControls"/>
    </lcf76f155ced4ddcb4097134ff3c332f>
    <TaxCatchAll xmlns="c3995a3c-8d09-4758-9f4b-8d7f64713fa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D4CA44EB2A90E4499D1D883E7335E04" ma:contentTypeVersion="10" ma:contentTypeDescription="Create a new document." ma:contentTypeScope="" ma:versionID="dc1ab6a244e40ff4026d74d3ba154e07">
  <xsd:schema xmlns:xsd="http://www.w3.org/2001/XMLSchema" xmlns:xs="http://www.w3.org/2001/XMLSchema" xmlns:p="http://schemas.microsoft.com/office/2006/metadata/properties" xmlns:ns2="d7fbe57f-debd-4de1-86f9-89343c469069" xmlns:ns3="c3995a3c-8d09-4758-9f4b-8d7f64713fa3" targetNamespace="http://schemas.microsoft.com/office/2006/metadata/properties" ma:root="true" ma:fieldsID="d3494b6921f6a543292308df65505834" ns2:_="" ns3:_="">
    <xsd:import namespace="d7fbe57f-debd-4de1-86f9-89343c469069"/>
    <xsd:import namespace="c3995a3c-8d09-4758-9f4b-8d7f64713fa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fbe57f-debd-4de1-86f9-89343c4690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f10c2ed-9648-4917-96d6-a632734be51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995a3c-8d09-4758-9f4b-8d7f64713fa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b76cdd0-bc5a-4757-9110-0ac05be2ec11}" ma:internalName="TaxCatchAll" ma:showField="CatchAllData" ma:web="c3995a3c-8d09-4758-9f4b-8d7f64713f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9C50FE-3EE3-45EA-861F-32EEF52E9632}">
  <ds:schemaRefs>
    <ds:schemaRef ds:uri="http://schemas.microsoft.com/sharepoint/v3/contenttype/forms"/>
  </ds:schemaRefs>
</ds:datastoreItem>
</file>

<file path=customXml/itemProps2.xml><?xml version="1.0" encoding="utf-8"?>
<ds:datastoreItem xmlns:ds="http://schemas.openxmlformats.org/officeDocument/2006/customXml" ds:itemID="{43DBC80D-CEFE-45B0-891F-5DF7F66553C9}">
  <ds:schemaRefs>
    <ds:schemaRef ds:uri="http://schemas.microsoft.com/office/2006/metadata/properties"/>
    <ds:schemaRef ds:uri="http://purl.org/dc/terms/"/>
    <ds:schemaRef ds:uri="http://purl.org/dc/elements/1.1/"/>
    <ds:schemaRef ds:uri="d7fbe57f-debd-4de1-86f9-89343c469069"/>
    <ds:schemaRef ds:uri="http://schemas.microsoft.com/office/infopath/2007/PartnerControls"/>
    <ds:schemaRef ds:uri="http://schemas.microsoft.com/office/2006/documentManagement/types"/>
    <ds:schemaRef ds:uri="c3995a3c-8d09-4758-9f4b-8d7f64713fa3"/>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07F2D376-5C7E-4019-8E4D-C5D7666368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fbe57f-debd-4de1-86f9-89343c469069"/>
    <ds:schemaRef ds:uri="c3995a3c-8d09-4758-9f4b-8d7f64713f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Sarašai</vt:lpstr>
      <vt:lpstr>Pradžia</vt:lpstr>
      <vt:lpstr>I. Bendroji dalis</vt:lpstr>
      <vt:lpstr>I. Sąrašas</vt:lpstr>
      <vt:lpstr>II. Viešinimas</vt:lpstr>
      <vt:lpstr>II. Veiklos</vt:lpstr>
      <vt:lpstr>III. Išlaidos</vt:lpstr>
      <vt:lpstr>IV. Rodikliai</vt:lpstr>
      <vt:lpstr>V. Galutinė</vt:lpstr>
      <vt:lpstr>'I. Bendroji dalis'!Print_Area</vt:lpstr>
      <vt:lpstr>'I. Sąrašas'!Print_Area</vt:lpstr>
      <vt:lpstr>'II. Veiklos'!Print_Area</vt:lpstr>
      <vt:lpstr>'III. Išlaidos'!Print_Area</vt:lpstr>
      <vt:lpstr>Pradžia!Print_Area</vt:lpstr>
      <vt:lpstr>'V. Galutinė'!Print_Area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Inga Baronienė</cp:lastModifiedBy>
  <cp:revision>0</cp:revision>
  <dcterms:created xsi:type="dcterms:W3CDTF">2026-05-28T06:12:27Z</dcterms:created>
  <dcterms:modified xsi:type="dcterms:W3CDTF">2026-08-13T13:14:02Z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0x0101005D4CA44EB2A90E4499D1D883E7335E04</vt:lpwstr>
  </property>
  <property fmtid="{D5CDD505-2E9C-101B-9397-08002B2CF9AE}" pid="3" name="MediaServiceImageTags">
    <vt:lpwstr/>
  </property>
</Properties>
</file>