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lniuspva.sharepoint.com/sites/Civilinsauga/Shared Documents/Sutarčių pasirašymas _projektas/projekto veiklu ir finansinio grafikas/Isakymu patvirtintos formos/"/>
    </mc:Choice>
  </mc:AlternateContent>
  <xr:revisionPtr revIDLastSave="1" documentId="8_{1C47247F-D82A-4006-BC08-DB43E22823E5}" xr6:coauthVersionLast="47" xr6:coauthVersionMax="47" xr10:uidLastSave="{0104FE7C-7EC8-4B76-A302-DD5C7404ECC8}"/>
  <bookViews>
    <workbookView xWindow="-108" yWindow="-108" windowWidth="23256" windowHeight="12456" xr2:uid="{F6AA3E2E-1050-4126-AD70-6D00C01C1BA3}"/>
  </bookViews>
  <sheets>
    <sheet name="Pavyzdys" sheetId="1" r:id="rId1"/>
    <sheet name="Sheet2" sheetId="2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5" i="1" l="1"/>
  <c r="W35" i="1"/>
  <c r="U35" i="1"/>
  <c r="T35" i="1"/>
  <c r="R35" i="1"/>
  <c r="Q35" i="1"/>
  <c r="P35" i="1"/>
  <c r="O35" i="1"/>
  <c r="N35" i="1"/>
  <c r="M35" i="1"/>
  <c r="L35" i="1"/>
  <c r="D35" i="1" s="1"/>
  <c r="K35" i="1"/>
  <c r="J35" i="1"/>
  <c r="I35" i="1"/>
  <c r="H35" i="1"/>
  <c r="A35" i="1"/>
  <c r="W32" i="1"/>
  <c r="V32" i="1"/>
  <c r="V35" i="1" s="1"/>
  <c r="S32" i="1"/>
  <c r="S35" i="1" s="1"/>
  <c r="D32" i="1"/>
  <c r="C32" i="1"/>
  <c r="C35" i="1" s="1"/>
  <c r="Y31" i="1"/>
  <c r="Y30" i="1"/>
  <c r="Y29" i="1"/>
  <c r="Y28" i="1"/>
  <c r="Y27" i="1"/>
  <c r="Y26" i="1"/>
  <c r="Y25" i="1"/>
  <c r="Y24" i="1"/>
  <c r="D23" i="1"/>
  <c r="C23" i="1"/>
  <c r="Y23" i="1" s="1"/>
  <c r="Y22" i="1"/>
  <c r="Y21" i="1"/>
  <c r="Y20" i="1"/>
  <c r="D19" i="1"/>
  <c r="C19" i="1"/>
  <c r="Y18" i="1"/>
  <c r="Y17" i="1"/>
  <c r="Y16" i="1"/>
  <c r="Y15" i="1"/>
  <c r="D14" i="1"/>
  <c r="C14" i="1"/>
  <c r="Y14" i="1" s="1"/>
  <c r="Y11" i="1"/>
  <c r="Y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Inga Baronienė</author>
  </authors>
  <commentList>
    <comment ref="B11" authorId="0" shapeId="0" xr:uid="{BE96B9D8-F461-4B88-8623-1B3D2D42BF08}">
      <text>
        <r>
          <rPr>
            <sz val="9"/>
            <color indexed="81"/>
            <rFont val="Tahoma"/>
            <family val="2"/>
          </rPr>
          <t>Iš Suvestinės įrašomas priedangos pavadinimas ir adresas. Pildoma kiekvienai priedangai atskirai.</t>
        </r>
      </text>
    </comment>
    <comment ref="C11" authorId="0" shapeId="0" xr:uid="{54FCD678-4956-403F-8321-4B68429B859A}">
      <text>
        <r>
          <rPr>
            <sz val="9"/>
            <color indexed="81"/>
            <rFont val="Tahoma"/>
            <family val="2"/>
          </rPr>
          <t>PĮP numatytos bendros investicijos į priedangą.</t>
        </r>
      </text>
    </comment>
    <comment ref="B15" authorId="0" shapeId="0" xr:uid="{30C3343A-11D1-45FE-BC87-AE046EBFB120}">
      <text>
        <r>
          <rPr>
            <sz val="9"/>
            <color indexed="81"/>
            <rFont val="Tahoma"/>
            <family val="2"/>
          </rPr>
          <t>Pasirenkama iš sąrašo Suvestinėje numatyti darbai į priedangą.</t>
        </r>
      </text>
    </comment>
    <comment ref="B19" authorId="0" shapeId="0" xr:uid="{50DAD2BE-2E26-41DA-85A6-29E101F2B46C}">
      <text>
        <r>
          <rPr>
            <sz val="9"/>
            <color indexed="81"/>
            <rFont val="Tahoma"/>
            <family val="2"/>
          </rPr>
          <t>Planuojami teikti mokėjimo prašymai VRM PVA.</t>
        </r>
      </text>
    </comment>
    <comment ref="A36" authorId="0" shapeId="0" xr:uid="{3EAA4E51-CC78-464F-8387-7E075FD7968D}">
      <text>
        <r>
          <rPr>
            <sz val="9"/>
            <color indexed="81"/>
            <rFont val="Tahoma"/>
            <family val="2"/>
          </rPr>
          <t>Nurodyti lėšų paskirtį: kiek iš su mokėjimų prašymu prašomų lėšų bus skirta  einamiesiems tikslams, kiek investicijoms.</t>
        </r>
      </text>
    </comment>
  </commentList>
</comments>
</file>

<file path=xl/sharedStrings.xml><?xml version="1.0" encoding="utf-8"?>
<sst xmlns="http://schemas.openxmlformats.org/spreadsheetml/2006/main" count="139" uniqueCount="81">
  <si>
    <t>(Projekto vykdytojo pavadinimas)</t>
  </si>
  <si>
    <t>(Projekto Nr. ir pavadinimas)</t>
  </si>
  <si>
    <t>PROJEKTO VEIKLŲ IR FINANSINIS GRAFIKAS</t>
  </si>
  <si>
    <t>Projekto veiklų įgyvendinimo laikotarpis (mėn.)</t>
  </si>
  <si>
    <t>Eil. Nr.</t>
  </si>
  <si>
    <t>Projekto veiklų ir pirkimų detalizavimas</t>
  </si>
  <si>
    <t>Skirtas finansavimas, Eur</t>
  </si>
  <si>
    <t>Pirkimo faktinė vertė, Eur</t>
  </si>
  <si>
    <t>Veiklos trukmė</t>
  </si>
  <si>
    <t>Projekto veiklų vykdymo laikotarpis</t>
  </si>
  <si>
    <t>Sutaupymai, Eur</t>
  </si>
  <si>
    <t>pradžia</t>
  </si>
  <si>
    <t>pabaiga</t>
  </si>
  <si>
    <t>2025.04</t>
  </si>
  <si>
    <t>2025.05</t>
  </si>
  <si>
    <t>2025.06</t>
  </si>
  <si>
    <t>2025.07</t>
  </si>
  <si>
    <t>2025.08</t>
  </si>
  <si>
    <t>2025.09</t>
  </si>
  <si>
    <t>2025.10</t>
  </si>
  <si>
    <t>2025.11</t>
  </si>
  <si>
    <t>2025.12</t>
  </si>
  <si>
    <t>2026.01</t>
  </si>
  <si>
    <t>2026.02</t>
  </si>
  <si>
    <t>2026.03</t>
  </si>
  <si>
    <t>2026.04</t>
  </si>
  <si>
    <t>2026.05</t>
  </si>
  <si>
    <t>2026.06</t>
  </si>
  <si>
    <t>2026.07</t>
  </si>
  <si>
    <t>2026.08</t>
  </si>
  <si>
    <t>2026.09</t>
  </si>
  <si>
    <t>1.</t>
  </si>
  <si>
    <t>Priedangų infrastruktūros plėtra</t>
  </si>
  <si>
    <t>1.1</t>
  </si>
  <si>
    <t>Statinio, patalpos, inžinerinio įrenginio ar kito objekto pavadinimas</t>
  </si>
  <si>
    <t>1.1.1</t>
  </si>
  <si>
    <t>Pirkimo procedūrų atlikimas</t>
  </si>
  <si>
    <t>1.1.2</t>
  </si>
  <si>
    <t>Sutarties pasirašymas</t>
  </si>
  <si>
    <t>1.1.3</t>
  </si>
  <si>
    <t>Darbų vykdymas:</t>
  </si>
  <si>
    <t>1.1.3.1</t>
  </si>
  <si>
    <t xml:space="preserve">Konstrukcijų ekspertizė </t>
  </si>
  <si>
    <t>1.1.3.2</t>
  </si>
  <si>
    <t xml:space="preserve">Statybos projekto parengimas </t>
  </si>
  <si>
    <t>1.1.3.3</t>
  </si>
  <si>
    <t>Evakuacinių išėjimų įrengimas, įskaitant evakuacinį apšvietimą</t>
  </si>
  <si>
    <t>1.1.3.4</t>
  </si>
  <si>
    <t>Gaisro aptikimo ir signalizavimo sistemos arba autonominio dūmų signalizatoriaus įrengimas</t>
  </si>
  <si>
    <t>1.1.4</t>
  </si>
  <si>
    <t>Atsiskaitymai</t>
  </si>
  <si>
    <t>1.2</t>
  </si>
  <si>
    <t>1.2.1</t>
  </si>
  <si>
    <t>1.2.2</t>
  </si>
  <si>
    <t>1.2.3</t>
  </si>
  <si>
    <t>1.2.3.1</t>
  </si>
  <si>
    <t>1.2.3.2</t>
  </si>
  <si>
    <t>1.2.3.3</t>
  </si>
  <si>
    <t>Įėjimo ir išėjimo pritaikymas riboto judumo asmenims</t>
  </si>
  <si>
    <t>1.2.3.4</t>
  </si>
  <si>
    <t>Apsauginių skydų langams (apsaugoti nuo stiklo šukių) įrengimas ar langų užmūrijimas</t>
  </si>
  <si>
    <t>1.2.3.5</t>
  </si>
  <si>
    <t>Konstrukcijų stiprinimas, jeigu jos atlaiko mažesnes apkrovas, nei nustatyta Statybos reglamente</t>
  </si>
  <si>
    <t>1.2.3.6</t>
  </si>
  <si>
    <t>1.2.3.7</t>
  </si>
  <si>
    <t>Vėdinimo sistemos  įrengimas ar sutvarkymas</t>
  </si>
  <si>
    <t>1.2.3.8</t>
  </si>
  <si>
    <t>Rezervinio elektros energijos tiekimo iš rezervinio energijos šaltinio sistemos (elektros generatoriaus) įrengimas</t>
  </si>
  <si>
    <t>1.2.4</t>
  </si>
  <si>
    <t>Jeigu reikia, įterpti naujas eilutes.</t>
  </si>
  <si>
    <t>Investicijoms</t>
  </si>
  <si>
    <t>Einamiesiems tikslams</t>
  </si>
  <si>
    <t>Pasirinkite</t>
  </si>
  <si>
    <t>Sulankstomos lovos</t>
  </si>
  <si>
    <t>Miegmaišiai ir (arba) patalynės komplektai</t>
  </si>
  <si>
    <t>Talpyklos geriamajam vandeniui sukaupti</t>
  </si>
  <si>
    <t>Asmens higienos ir sanitarinių priemonių (tualetinis popierius, rankšluosčiai, muilas, dezinfekcinis skystis ir pan.) rinkiniai</t>
  </si>
  <si>
    <t>Kėdės ir (arba) suolai</t>
  </si>
  <si>
    <t>Baldai daiktams susidėti</t>
  </si>
  <si>
    <t>Elektros generatoriai</t>
  </si>
  <si>
    <t>Pirmosios pagalbos rinkiniai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</si>
</sst>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2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Aptos Narrow"/>
      <family val="2"/>
      <charset val="186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i/>
      <sz val="10"/>
      <color theme="1" tint="0.499984740745262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i/>
      <sz val="10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0" borderId="0" xfId="0" applyFont="1"/>
    <xf numFmtId="0" fontId="6" fillId="2" borderId="3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 wrapText="1"/>
    </xf>
    <xf numFmtId="14" fontId="7" fillId="2" borderId="14" xfId="0" applyNumberFormat="1" applyFont="1" applyFill="1" applyBorder="1" applyAlignment="1">
      <alignment horizontal="center" wrapText="1"/>
    </xf>
    <xf numFmtId="14" fontId="7" fillId="2" borderId="12" xfId="0" applyNumberFormat="1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left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 wrapText="1"/>
    </xf>
    <xf numFmtId="14" fontId="6" fillId="3" borderId="10" xfId="0" applyNumberFormat="1" applyFont="1" applyFill="1" applyBorder="1" applyAlignment="1">
      <alignment wrapText="1"/>
    </xf>
    <xf numFmtId="14" fontId="9" fillId="3" borderId="7" xfId="0" applyNumberFormat="1" applyFont="1" applyFill="1" applyBorder="1" applyAlignment="1">
      <alignment wrapText="1"/>
    </xf>
    <xf numFmtId="14" fontId="6" fillId="0" borderId="7" xfId="0" applyNumberFormat="1" applyFont="1" applyBorder="1" applyAlignment="1">
      <alignment wrapText="1"/>
    </xf>
    <xf numFmtId="0" fontId="6" fillId="2" borderId="8" xfId="0" applyFont="1" applyFill="1" applyBorder="1"/>
    <xf numFmtId="0" fontId="6" fillId="2" borderId="15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left" wrapText="1"/>
    </xf>
    <xf numFmtId="2" fontId="6" fillId="2" borderId="17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wrapText="1"/>
    </xf>
    <xf numFmtId="0" fontId="6" fillId="0" borderId="16" xfId="0" applyFont="1" applyBorder="1" applyAlignment="1">
      <alignment wrapText="1"/>
    </xf>
    <xf numFmtId="2" fontId="6" fillId="2" borderId="17" xfId="0" applyNumberFormat="1" applyFont="1" applyFill="1" applyBorder="1"/>
    <xf numFmtId="0" fontId="6" fillId="2" borderId="16" xfId="0" applyFont="1" applyFill="1" applyBorder="1" applyAlignment="1">
      <alignment horizontal="left"/>
    </xf>
    <xf numFmtId="0" fontId="6" fillId="2" borderId="17" xfId="0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/>
    <xf numFmtId="0" fontId="6" fillId="3" borderId="16" xfId="0" applyFont="1" applyFill="1" applyBorder="1"/>
    <xf numFmtId="0" fontId="6" fillId="0" borderId="16" xfId="0" applyFont="1" applyBorder="1"/>
    <xf numFmtId="0" fontId="6" fillId="2" borderId="17" xfId="0" applyFont="1" applyFill="1" applyBorder="1"/>
    <xf numFmtId="0" fontId="6" fillId="2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left" indent="1"/>
    </xf>
    <xf numFmtId="0" fontId="6" fillId="2" borderId="16" xfId="0" applyFont="1" applyFill="1" applyBorder="1" applyAlignment="1">
      <alignment horizontal="left" wrapText="1" indent="1"/>
    </xf>
    <xf numFmtId="0" fontId="6" fillId="4" borderId="20" xfId="0" applyFont="1" applyFill="1" applyBorder="1" applyAlignment="1">
      <alignment horizontal="center" wrapText="1"/>
    </xf>
    <xf numFmtId="0" fontId="6" fillId="4" borderId="21" xfId="0" applyFont="1" applyFill="1" applyBorder="1" applyAlignment="1">
      <alignment horizontal="left"/>
    </xf>
    <xf numFmtId="2" fontId="6" fillId="4" borderId="22" xfId="0" applyNumberFormat="1" applyFont="1" applyFill="1" applyBorder="1" applyAlignment="1">
      <alignment horizontal="center" vertical="center"/>
    </xf>
    <xf numFmtId="2" fontId="6" fillId="4" borderId="23" xfId="0" applyNumberFormat="1" applyFont="1" applyFill="1" applyBorder="1" applyAlignment="1">
      <alignment vertical="center"/>
    </xf>
    <xf numFmtId="0" fontId="6" fillId="4" borderId="20" xfId="0" applyFont="1" applyFill="1" applyBorder="1" applyAlignment="1">
      <alignment vertical="center"/>
    </xf>
    <xf numFmtId="0" fontId="6" fillId="4" borderId="22" xfId="0" applyFont="1" applyFill="1" applyBorder="1" applyAlignment="1">
      <alignment vertical="center"/>
    </xf>
    <xf numFmtId="0" fontId="6" fillId="4" borderId="24" xfId="0" applyFont="1" applyFill="1" applyBorder="1"/>
    <xf numFmtId="0" fontId="6" fillId="4" borderId="21" xfId="0" applyFont="1" applyFill="1" applyBorder="1"/>
    <xf numFmtId="0" fontId="6" fillId="2" borderId="22" xfId="0" applyFont="1" applyFill="1" applyBorder="1"/>
    <xf numFmtId="2" fontId="6" fillId="2" borderId="8" xfId="0" applyNumberFormat="1" applyFont="1" applyFill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6" fillId="0" borderId="7" xfId="0" applyFont="1" applyBorder="1"/>
    <xf numFmtId="14" fontId="6" fillId="0" borderId="7" xfId="0" applyNumberFormat="1" applyFont="1" applyBorder="1"/>
    <xf numFmtId="2" fontId="6" fillId="2" borderId="8" xfId="0" applyNumberFormat="1" applyFont="1" applyFill="1" applyBorder="1"/>
    <xf numFmtId="0" fontId="6" fillId="2" borderId="17" xfId="0" applyFont="1" applyFill="1" applyBorder="1" applyAlignment="1">
      <alignment horizontal="left"/>
    </xf>
    <xf numFmtId="14" fontId="9" fillId="3" borderId="16" xfId="0" applyNumberFormat="1" applyFont="1" applyFill="1" applyBorder="1" applyAlignment="1">
      <alignment wrapText="1"/>
    </xf>
    <xf numFmtId="0" fontId="0" fillId="2" borderId="22" xfId="0" applyFill="1" applyBorder="1"/>
    <xf numFmtId="0" fontId="6" fillId="0" borderId="25" xfId="0" applyFont="1" applyBorder="1" applyAlignment="1">
      <alignment horizontal="center" wrapText="1"/>
    </xf>
    <xf numFmtId="0" fontId="10" fillId="0" borderId="26" xfId="0" applyFont="1" applyBorder="1"/>
    <xf numFmtId="0" fontId="10" fillId="0" borderId="27" xfId="0" applyFont="1" applyBorder="1"/>
    <xf numFmtId="0" fontId="6" fillId="0" borderId="2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/>
    <xf numFmtId="0" fontId="6" fillId="0" borderId="26" xfId="0" applyFont="1" applyBorder="1"/>
    <xf numFmtId="0" fontId="0" fillId="2" borderId="27" xfId="0" applyFill="1" applyBorder="1"/>
    <xf numFmtId="0" fontId="6" fillId="0" borderId="0" xfId="0" applyFont="1"/>
    <xf numFmtId="2" fontId="6" fillId="2" borderId="32" xfId="0" applyNumberFormat="1" applyFont="1" applyFill="1" applyBorder="1" applyAlignment="1">
      <alignment horizontal="center"/>
    </xf>
    <xf numFmtId="2" fontId="6" fillId="0" borderId="33" xfId="0" applyNumberFormat="1" applyFont="1" applyBorder="1" applyAlignment="1">
      <alignment horizontal="center"/>
    </xf>
    <xf numFmtId="1" fontId="6" fillId="0" borderId="30" xfId="0" applyNumberFormat="1" applyFont="1" applyBorder="1" applyAlignment="1">
      <alignment horizontal="center"/>
    </xf>
    <xf numFmtId="0" fontId="6" fillId="0" borderId="34" xfId="0" applyFont="1" applyBorder="1"/>
    <xf numFmtId="0" fontId="6" fillId="0" borderId="35" xfId="0" applyFont="1" applyBorder="1"/>
    <xf numFmtId="1" fontId="6" fillId="0" borderId="31" xfId="0" applyNumberFormat="1" applyFont="1" applyBorder="1"/>
    <xf numFmtId="1" fontId="0" fillId="2" borderId="34" xfId="0" applyNumberFormat="1" applyFill="1" applyBorder="1"/>
    <xf numFmtId="0" fontId="0" fillId="0" borderId="37" xfId="0" applyBorder="1"/>
    <xf numFmtId="0" fontId="0" fillId="0" borderId="36" xfId="0" applyBorder="1"/>
    <xf numFmtId="0" fontId="0" fillId="0" borderId="38" xfId="0" applyBorder="1"/>
    <xf numFmtId="0" fontId="0" fillId="0" borderId="16" xfId="0" applyBorder="1"/>
    <xf numFmtId="0" fontId="13" fillId="2" borderId="16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11" fillId="0" borderId="36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fgColor rgb="FF00B050"/>
        </patternFill>
      </fill>
    </dxf>
    <dxf>
      <fill>
        <patternFill>
          <fgColor rgb="FF00B050"/>
        </patternFill>
      </fill>
    </dxf>
    <dxf>
      <fill>
        <patternFill>
          <f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lniuspva.sharepoint.com/sites/Civilinsauga/Shared%20Documents/Sutar&#269;i&#371;%20pasira&#353;ymas%20_projektas/projekto%20veiklu%20ir%20finansinio%20grafikas/projekto%20veiklu%20ir%20finansinis%20planas_DARBINIS.xlsx" TargetMode="External"/><Relationship Id="rId1" Type="http://schemas.openxmlformats.org/officeDocument/2006/relationships/externalLinkPath" Target="/sites/Civilinsauga/Shared%20Documents/Sutar&#269;i&#371;%20pasira&#353;ymas%20_projektas/projekto%20veiklu%20ir%20finansinio%20grafikas/projekto%20veiklu%20ir%20finansinis%20planas_DARBIN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-priedangos"/>
      <sheetName val="Forma-KAS"/>
      <sheetName val="Pavyzdys"/>
      <sheetName val="Sheet2"/>
    </sheetNames>
    <sheetDataSet>
      <sheetData sheetId="0">
        <row r="34">
          <cell r="A34" t="str">
            <v>Veiklos ataskaitos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120BC-FF77-4672-972F-D1744F96D42A}">
  <dimension ref="A1:Y37"/>
  <sheetViews>
    <sheetView showGridLines="0" tabSelected="1" zoomScale="85" zoomScaleNormal="85" workbookViewId="0">
      <selection activeCell="A6" sqref="A6:W6"/>
    </sheetView>
  </sheetViews>
  <sheetFormatPr defaultRowHeight="14.4" x14ac:dyDescent="0.3"/>
  <cols>
    <col min="1" max="1" width="7.109375" customWidth="1"/>
    <col min="2" max="2" width="35.5546875" customWidth="1"/>
    <col min="3" max="3" width="14.6640625" customWidth="1"/>
    <col min="4" max="4" width="12.6640625" customWidth="1"/>
    <col min="5" max="5" width="7.33203125" customWidth="1"/>
    <col min="6" max="6" width="8.44140625" customWidth="1"/>
    <col min="7" max="24" width="7" customWidth="1"/>
    <col min="25" max="25" width="10.6640625" customWidth="1"/>
    <col min="26" max="26" width="9.109375" customWidth="1"/>
  </cols>
  <sheetData>
    <row r="1" spans="1:25" ht="15.6" x14ac:dyDescent="0.3"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</row>
    <row r="2" spans="1:25" x14ac:dyDescent="0.3">
      <c r="B2" s="95" t="s">
        <v>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</row>
    <row r="3" spans="1:25" x14ac:dyDescent="0.3"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</row>
    <row r="4" spans="1:25" ht="15.6" x14ac:dyDescent="0.3">
      <c r="D4" s="97" t="s">
        <v>1</v>
      </c>
      <c r="E4" s="97"/>
      <c r="F4" s="97"/>
      <c r="G4" s="97"/>
      <c r="H4" s="97"/>
      <c r="I4" s="97"/>
      <c r="J4" s="97"/>
      <c r="K4" s="97"/>
      <c r="L4" s="97"/>
      <c r="M4" s="97"/>
    </row>
    <row r="5" spans="1: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5" ht="15" thickBot="1" x14ac:dyDescent="0.35">
      <c r="A6" s="98" t="s">
        <v>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1"/>
    </row>
    <row r="7" spans="1:25" ht="27" thickBot="1" x14ac:dyDescent="0.35">
      <c r="A7" s="1"/>
      <c r="B7" s="2" t="s">
        <v>3</v>
      </c>
      <c r="C7" s="99">
        <v>18</v>
      </c>
      <c r="D7" s="10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5" ht="15" customHeight="1" x14ac:dyDescent="0.3">
      <c r="A8" s="84" t="s">
        <v>4</v>
      </c>
      <c r="B8" s="86" t="s">
        <v>5</v>
      </c>
      <c r="C8" s="78" t="s">
        <v>6</v>
      </c>
      <c r="D8" s="88" t="s">
        <v>7</v>
      </c>
      <c r="E8" s="90" t="s">
        <v>8</v>
      </c>
      <c r="F8" s="91"/>
      <c r="G8" s="92" t="s">
        <v>9</v>
      </c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78" t="s">
        <v>10</v>
      </c>
    </row>
    <row r="9" spans="1:25" ht="15" customHeight="1" thickBot="1" x14ac:dyDescent="0.35">
      <c r="A9" s="85"/>
      <c r="B9" s="87"/>
      <c r="C9" s="79"/>
      <c r="D9" s="89"/>
      <c r="E9" s="4" t="s">
        <v>11</v>
      </c>
      <c r="F9" s="5" t="s">
        <v>12</v>
      </c>
      <c r="G9" s="6" t="s">
        <v>13</v>
      </c>
      <c r="H9" s="7" t="s">
        <v>14</v>
      </c>
      <c r="I9" s="7" t="s">
        <v>15</v>
      </c>
      <c r="J9" s="7" t="s">
        <v>16</v>
      </c>
      <c r="K9" s="7" t="s">
        <v>17</v>
      </c>
      <c r="L9" s="7" t="s">
        <v>18</v>
      </c>
      <c r="M9" s="7" t="s">
        <v>19</v>
      </c>
      <c r="N9" s="7" t="s">
        <v>20</v>
      </c>
      <c r="O9" s="7" t="s">
        <v>21</v>
      </c>
      <c r="P9" s="7" t="s">
        <v>22</v>
      </c>
      <c r="Q9" s="7" t="s">
        <v>23</v>
      </c>
      <c r="R9" s="7" t="s">
        <v>24</v>
      </c>
      <c r="S9" s="7" t="s">
        <v>25</v>
      </c>
      <c r="T9" s="7" t="s">
        <v>26</v>
      </c>
      <c r="U9" s="7" t="s">
        <v>27</v>
      </c>
      <c r="V9" s="7" t="s">
        <v>28</v>
      </c>
      <c r="W9" s="7" t="s">
        <v>29</v>
      </c>
      <c r="X9" s="7" t="s">
        <v>30</v>
      </c>
      <c r="Y9" s="79"/>
    </row>
    <row r="10" spans="1:25" ht="39" customHeight="1" x14ac:dyDescent="0.3">
      <c r="A10" s="3" t="s">
        <v>31</v>
      </c>
      <c r="B10" s="8" t="s">
        <v>32</v>
      </c>
      <c r="C10" s="9"/>
      <c r="D10" s="10"/>
      <c r="E10" s="11" t="s">
        <v>13</v>
      </c>
      <c r="F10" s="12" t="s">
        <v>28</v>
      </c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  <c r="X10" s="15"/>
      <c r="Y10" s="16"/>
    </row>
    <row r="11" spans="1:25" ht="27.75" customHeight="1" x14ac:dyDescent="0.3">
      <c r="A11" s="17" t="s">
        <v>33</v>
      </c>
      <c r="B11" s="18" t="s">
        <v>34</v>
      </c>
      <c r="C11" s="19">
        <v>42850</v>
      </c>
      <c r="D11" s="20">
        <v>42800</v>
      </c>
      <c r="E11" s="21"/>
      <c r="F11" s="22"/>
      <c r="G11" s="23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5">
        <f>C11-D11</f>
        <v>50</v>
      </c>
    </row>
    <row r="12" spans="1:25" x14ac:dyDescent="0.3">
      <c r="A12" s="17" t="s">
        <v>35</v>
      </c>
      <c r="B12" s="26" t="s">
        <v>36</v>
      </c>
      <c r="C12" s="27"/>
      <c r="D12" s="28"/>
      <c r="E12" s="21" t="s">
        <v>14</v>
      </c>
      <c r="F12" s="22" t="s">
        <v>14</v>
      </c>
      <c r="G12" s="29"/>
      <c r="H12" s="30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2"/>
    </row>
    <row r="13" spans="1:25" x14ac:dyDescent="0.3">
      <c r="A13" s="17" t="s">
        <v>37</v>
      </c>
      <c r="B13" s="26" t="s">
        <v>38</v>
      </c>
      <c r="C13" s="27"/>
      <c r="D13" s="28"/>
      <c r="E13" s="21" t="s">
        <v>15</v>
      </c>
      <c r="F13" s="22" t="s">
        <v>15</v>
      </c>
      <c r="G13" s="29"/>
      <c r="H13" s="31"/>
      <c r="I13" s="30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2"/>
    </row>
    <row r="14" spans="1:25" x14ac:dyDescent="0.3">
      <c r="A14" s="17" t="s">
        <v>39</v>
      </c>
      <c r="B14" s="26" t="s">
        <v>40</v>
      </c>
      <c r="C14" s="33">
        <f>SUM(C15:C18)</f>
        <v>42850</v>
      </c>
      <c r="D14" s="34">
        <f>SUM(D15:D18)</f>
        <v>42800</v>
      </c>
      <c r="E14" s="21" t="s">
        <v>16</v>
      </c>
      <c r="F14" s="22" t="s">
        <v>14</v>
      </c>
      <c r="G14" s="29"/>
      <c r="H14" s="31"/>
      <c r="I14" s="31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1"/>
      <c r="V14" s="31"/>
      <c r="W14" s="31"/>
      <c r="X14" s="31"/>
      <c r="Y14" s="25">
        <f t="shared" ref="Y14:Y18" si="0">C14-D14</f>
        <v>50</v>
      </c>
    </row>
    <row r="15" spans="1:25" x14ac:dyDescent="0.3">
      <c r="A15" s="17" t="s">
        <v>41</v>
      </c>
      <c r="B15" s="35" t="s">
        <v>42</v>
      </c>
      <c r="C15" s="33">
        <v>1000</v>
      </c>
      <c r="D15" s="34">
        <v>1000</v>
      </c>
      <c r="E15" s="21" t="s">
        <v>16</v>
      </c>
      <c r="F15" s="22" t="s">
        <v>16</v>
      </c>
      <c r="G15" s="29"/>
      <c r="H15" s="31"/>
      <c r="I15" s="31"/>
      <c r="J15" s="30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25">
        <f t="shared" si="0"/>
        <v>0</v>
      </c>
    </row>
    <row r="16" spans="1:25" x14ac:dyDescent="0.3">
      <c r="A16" s="17" t="s">
        <v>43</v>
      </c>
      <c r="B16" s="36" t="s">
        <v>44</v>
      </c>
      <c r="C16" s="33">
        <v>1250</v>
      </c>
      <c r="D16" s="34">
        <v>1200</v>
      </c>
      <c r="E16" s="21" t="s">
        <v>17</v>
      </c>
      <c r="F16" s="22" t="s">
        <v>18</v>
      </c>
      <c r="G16" s="29"/>
      <c r="H16" s="31"/>
      <c r="I16" s="31"/>
      <c r="J16" s="31"/>
      <c r="K16" s="30"/>
      <c r="L16" s="30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25">
        <f t="shared" si="0"/>
        <v>50</v>
      </c>
    </row>
    <row r="17" spans="1:25" ht="27" x14ac:dyDescent="0.3">
      <c r="A17" s="17" t="s">
        <v>45</v>
      </c>
      <c r="B17" s="36" t="s">
        <v>46</v>
      </c>
      <c r="C17" s="33">
        <v>16500</v>
      </c>
      <c r="D17" s="34">
        <v>16500</v>
      </c>
      <c r="E17" s="21" t="s">
        <v>19</v>
      </c>
      <c r="F17" s="22" t="s">
        <v>22</v>
      </c>
      <c r="G17" s="29"/>
      <c r="H17" s="31"/>
      <c r="I17" s="31"/>
      <c r="J17" s="31"/>
      <c r="K17" s="31"/>
      <c r="L17" s="31"/>
      <c r="M17" s="30"/>
      <c r="N17" s="30"/>
      <c r="O17" s="30"/>
      <c r="P17" s="30"/>
      <c r="Q17" s="31"/>
      <c r="R17" s="31"/>
      <c r="S17" s="31"/>
      <c r="T17" s="31"/>
      <c r="U17" s="31"/>
      <c r="V17" s="31"/>
      <c r="W17" s="31"/>
      <c r="X17" s="31"/>
      <c r="Y17" s="25">
        <f t="shared" si="0"/>
        <v>0</v>
      </c>
    </row>
    <row r="18" spans="1:25" ht="25.5" customHeight="1" x14ac:dyDescent="0.3">
      <c r="A18" s="17" t="s">
        <v>47</v>
      </c>
      <c r="B18" s="36" t="s">
        <v>48</v>
      </c>
      <c r="C18" s="33">
        <v>24100</v>
      </c>
      <c r="D18" s="34">
        <v>24100</v>
      </c>
      <c r="E18" s="21" t="s">
        <v>21</v>
      </c>
      <c r="F18" s="22" t="s">
        <v>25</v>
      </c>
      <c r="G18" s="29"/>
      <c r="H18" s="31"/>
      <c r="I18" s="31"/>
      <c r="J18" s="31"/>
      <c r="K18" s="31"/>
      <c r="L18" s="31"/>
      <c r="M18" s="31"/>
      <c r="N18" s="31"/>
      <c r="O18" s="30"/>
      <c r="P18" s="30"/>
      <c r="Q18" s="30"/>
      <c r="R18" s="30"/>
      <c r="S18" s="30"/>
      <c r="T18" s="31"/>
      <c r="U18" s="31"/>
      <c r="V18" s="31"/>
      <c r="W18" s="31"/>
      <c r="X18" s="31"/>
      <c r="Y18" s="25">
        <f t="shared" si="0"/>
        <v>0</v>
      </c>
    </row>
    <row r="19" spans="1:25" ht="15" thickBot="1" x14ac:dyDescent="0.35">
      <c r="A19" s="37" t="s">
        <v>49</v>
      </c>
      <c r="B19" s="38" t="s">
        <v>50</v>
      </c>
      <c r="C19" s="39">
        <f>SUM(F19:W19)</f>
        <v>42850</v>
      </c>
      <c r="D19" s="40">
        <f>SUM(G19:X19)</f>
        <v>42850</v>
      </c>
      <c r="E19" s="41"/>
      <c r="F19" s="42"/>
      <c r="G19" s="43"/>
      <c r="H19" s="44"/>
      <c r="I19" s="44"/>
      <c r="J19" s="44"/>
      <c r="K19" s="44">
        <v>1000</v>
      </c>
      <c r="L19" s="44"/>
      <c r="M19" s="44">
        <v>1250</v>
      </c>
      <c r="N19" s="44"/>
      <c r="O19" s="44"/>
      <c r="P19" s="44"/>
      <c r="Q19" s="44">
        <v>16500</v>
      </c>
      <c r="R19" s="44"/>
      <c r="S19" s="44"/>
      <c r="T19" s="44">
        <v>24100</v>
      </c>
      <c r="U19" s="44"/>
      <c r="V19" s="44"/>
      <c r="W19" s="44"/>
      <c r="X19" s="44"/>
      <c r="Y19" s="45"/>
    </row>
    <row r="20" spans="1:25" ht="27.75" customHeight="1" x14ac:dyDescent="0.3">
      <c r="A20" s="3" t="s">
        <v>51</v>
      </c>
      <c r="B20" s="8" t="s">
        <v>34</v>
      </c>
      <c r="C20" s="46">
        <v>41670</v>
      </c>
      <c r="D20" s="47">
        <v>41600</v>
      </c>
      <c r="E20" s="11" t="s">
        <v>13</v>
      </c>
      <c r="F20" s="12" t="s">
        <v>28</v>
      </c>
      <c r="G20" s="13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48"/>
      <c r="X20" s="49"/>
      <c r="Y20" s="50">
        <f t="shared" ref="Y20:Y31" si="1">C20-D20</f>
        <v>70</v>
      </c>
    </row>
    <row r="21" spans="1:25" x14ac:dyDescent="0.3">
      <c r="A21" s="17" t="s">
        <v>52</v>
      </c>
      <c r="B21" s="26" t="s">
        <v>36</v>
      </c>
      <c r="C21" s="51"/>
      <c r="D21" s="28"/>
      <c r="E21" s="21" t="s">
        <v>14</v>
      </c>
      <c r="F21" s="22" t="s">
        <v>14</v>
      </c>
      <c r="G21" s="29"/>
      <c r="H21" s="52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25">
        <f t="shared" si="1"/>
        <v>0</v>
      </c>
    </row>
    <row r="22" spans="1:25" x14ac:dyDescent="0.3">
      <c r="A22" s="17" t="s">
        <v>53</v>
      </c>
      <c r="B22" s="26" t="s">
        <v>38</v>
      </c>
      <c r="C22" s="51"/>
      <c r="D22" s="28"/>
      <c r="E22" s="21" t="s">
        <v>15</v>
      </c>
      <c r="F22" s="22" t="s">
        <v>15</v>
      </c>
      <c r="G22" s="29"/>
      <c r="H22" s="31"/>
      <c r="I22" s="52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25">
        <f t="shared" si="1"/>
        <v>0</v>
      </c>
    </row>
    <row r="23" spans="1:25" x14ac:dyDescent="0.3">
      <c r="A23" s="17" t="s">
        <v>54</v>
      </c>
      <c r="B23" s="26" t="s">
        <v>40</v>
      </c>
      <c r="C23" s="33">
        <f>SUM(C24:C31)</f>
        <v>41670</v>
      </c>
      <c r="D23" s="34">
        <f>SUM(D24:D31)</f>
        <v>41600</v>
      </c>
      <c r="E23" s="21" t="s">
        <v>16</v>
      </c>
      <c r="F23" s="22" t="s">
        <v>28</v>
      </c>
      <c r="G23" s="29"/>
      <c r="H23" s="31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1"/>
      <c r="X23" s="31"/>
      <c r="Y23" s="25">
        <f t="shared" si="1"/>
        <v>70</v>
      </c>
    </row>
    <row r="24" spans="1:25" x14ac:dyDescent="0.3">
      <c r="A24" s="17" t="s">
        <v>55</v>
      </c>
      <c r="B24" s="35" t="s">
        <v>42</v>
      </c>
      <c r="C24" s="33">
        <v>1000</v>
      </c>
      <c r="D24" s="34">
        <v>1000</v>
      </c>
      <c r="E24" s="21" t="s">
        <v>16</v>
      </c>
      <c r="F24" s="22" t="s">
        <v>16</v>
      </c>
      <c r="G24" s="29"/>
      <c r="H24" s="31"/>
      <c r="I24" s="31"/>
      <c r="J24" s="30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25">
        <f t="shared" si="1"/>
        <v>0</v>
      </c>
    </row>
    <row r="25" spans="1:25" ht="27" x14ac:dyDescent="0.3">
      <c r="A25" s="17" t="s">
        <v>56</v>
      </c>
      <c r="B25" s="36" t="s">
        <v>46</v>
      </c>
      <c r="C25" s="33">
        <v>18000</v>
      </c>
      <c r="D25" s="34">
        <v>18000</v>
      </c>
      <c r="E25" s="21" t="s">
        <v>17</v>
      </c>
      <c r="F25" s="22" t="s">
        <v>21</v>
      </c>
      <c r="G25" s="29"/>
      <c r="H25" s="31"/>
      <c r="I25" s="31"/>
      <c r="J25" s="31"/>
      <c r="K25" s="30"/>
      <c r="L25" s="30"/>
      <c r="M25" s="30"/>
      <c r="N25" s="30"/>
      <c r="O25" s="30"/>
      <c r="P25" s="31"/>
      <c r="Q25" s="31"/>
      <c r="R25" s="31"/>
      <c r="S25" s="31"/>
      <c r="T25" s="31"/>
      <c r="U25" s="31"/>
      <c r="V25" s="31"/>
      <c r="W25" s="31"/>
      <c r="X25" s="31"/>
      <c r="Y25" s="25">
        <f t="shared" si="1"/>
        <v>0</v>
      </c>
    </row>
    <row r="26" spans="1:25" ht="27" x14ac:dyDescent="0.3">
      <c r="A26" s="17" t="s">
        <v>57</v>
      </c>
      <c r="B26" s="36" t="s">
        <v>58</v>
      </c>
      <c r="C26" s="33">
        <v>9000</v>
      </c>
      <c r="D26" s="34">
        <v>9000</v>
      </c>
      <c r="E26" s="21" t="s">
        <v>22</v>
      </c>
      <c r="F26" s="22" t="s">
        <v>24</v>
      </c>
      <c r="G26" s="29"/>
      <c r="H26" s="31"/>
      <c r="I26" s="31"/>
      <c r="J26" s="31"/>
      <c r="K26" s="31"/>
      <c r="L26" s="31"/>
      <c r="M26" s="31"/>
      <c r="N26" s="31"/>
      <c r="O26" s="31"/>
      <c r="P26" s="30"/>
      <c r="Q26" s="30"/>
      <c r="R26" s="30"/>
      <c r="S26" s="31"/>
      <c r="T26" s="31"/>
      <c r="U26" s="31"/>
      <c r="V26" s="31"/>
      <c r="W26" s="31"/>
      <c r="X26" s="31"/>
      <c r="Y26" s="25">
        <f t="shared" si="1"/>
        <v>0</v>
      </c>
    </row>
    <row r="27" spans="1:25" ht="26.25" customHeight="1" x14ac:dyDescent="0.3">
      <c r="A27" s="17" t="s">
        <v>59</v>
      </c>
      <c r="B27" s="36" t="s">
        <v>60</v>
      </c>
      <c r="C27" s="33">
        <v>2000</v>
      </c>
      <c r="D27" s="34">
        <v>2000</v>
      </c>
      <c r="E27" s="21" t="s">
        <v>22</v>
      </c>
      <c r="F27" s="22" t="s">
        <v>28</v>
      </c>
      <c r="G27" s="29"/>
      <c r="H27" s="31"/>
      <c r="I27" s="31"/>
      <c r="J27" s="31"/>
      <c r="K27" s="31"/>
      <c r="L27" s="31"/>
      <c r="M27" s="31"/>
      <c r="N27" s="31"/>
      <c r="O27" s="31"/>
      <c r="P27" s="30"/>
      <c r="Q27" s="30"/>
      <c r="R27" s="30"/>
      <c r="S27" s="30"/>
      <c r="T27" s="30"/>
      <c r="U27" s="30"/>
      <c r="V27" s="30"/>
      <c r="W27" s="31"/>
      <c r="X27" s="31"/>
      <c r="Y27" s="25">
        <f t="shared" si="1"/>
        <v>0</v>
      </c>
    </row>
    <row r="28" spans="1:25" ht="40.200000000000003" x14ac:dyDescent="0.3">
      <c r="A28" s="17" t="s">
        <v>61</v>
      </c>
      <c r="B28" s="36" t="s">
        <v>62</v>
      </c>
      <c r="C28" s="33">
        <v>7670</v>
      </c>
      <c r="D28" s="34">
        <v>7600</v>
      </c>
      <c r="E28" s="21" t="s">
        <v>22</v>
      </c>
      <c r="F28" s="22" t="s">
        <v>24</v>
      </c>
      <c r="G28" s="29"/>
      <c r="H28" s="31"/>
      <c r="I28" s="31"/>
      <c r="J28" s="31"/>
      <c r="K28" s="31"/>
      <c r="L28" s="31"/>
      <c r="M28" s="31"/>
      <c r="N28" s="31"/>
      <c r="O28" s="31"/>
      <c r="P28" s="30"/>
      <c r="Q28" s="30"/>
      <c r="R28" s="30"/>
      <c r="S28" s="31"/>
      <c r="T28" s="31"/>
      <c r="U28" s="31"/>
      <c r="V28" s="31"/>
      <c r="W28" s="31"/>
      <c r="X28" s="31"/>
      <c r="Y28" s="25">
        <f t="shared" si="1"/>
        <v>70</v>
      </c>
    </row>
    <row r="29" spans="1:25" ht="25.5" customHeight="1" x14ac:dyDescent="0.3">
      <c r="A29" s="17" t="s">
        <v>63</v>
      </c>
      <c r="B29" s="36" t="s">
        <v>48</v>
      </c>
      <c r="C29" s="33">
        <v>100</v>
      </c>
      <c r="D29" s="34">
        <v>100</v>
      </c>
      <c r="E29" s="21" t="s">
        <v>27</v>
      </c>
      <c r="F29" s="22" t="s">
        <v>27</v>
      </c>
      <c r="G29" s="29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0"/>
      <c r="V29" s="31"/>
      <c r="W29" s="31"/>
      <c r="X29" s="31"/>
      <c r="Y29" s="25">
        <f t="shared" si="1"/>
        <v>0</v>
      </c>
    </row>
    <row r="30" spans="1:25" ht="12.75" customHeight="1" x14ac:dyDescent="0.3">
      <c r="A30" s="17" t="s">
        <v>64</v>
      </c>
      <c r="B30" s="36" t="s">
        <v>65</v>
      </c>
      <c r="C30" s="33">
        <v>3300</v>
      </c>
      <c r="D30" s="34">
        <v>3300</v>
      </c>
      <c r="E30" s="21" t="s">
        <v>22</v>
      </c>
      <c r="F30" s="22" t="s">
        <v>27</v>
      </c>
      <c r="G30" s="29"/>
      <c r="H30" s="31"/>
      <c r="I30" s="31"/>
      <c r="J30" s="31"/>
      <c r="K30" s="31"/>
      <c r="L30" s="31"/>
      <c r="M30" s="31"/>
      <c r="N30" s="31"/>
      <c r="O30" s="31"/>
      <c r="P30" s="30"/>
      <c r="Q30" s="30"/>
      <c r="R30" s="30"/>
      <c r="S30" s="30"/>
      <c r="T30" s="30"/>
      <c r="U30" s="30"/>
      <c r="V30" s="31"/>
      <c r="W30" s="31"/>
      <c r="X30" s="31"/>
      <c r="Y30" s="25">
        <f t="shared" si="1"/>
        <v>0</v>
      </c>
    </row>
    <row r="31" spans="1:25" ht="40.5" customHeight="1" x14ac:dyDescent="0.3">
      <c r="A31" s="17" t="s">
        <v>66</v>
      </c>
      <c r="B31" s="36" t="s">
        <v>67</v>
      </c>
      <c r="C31" s="33">
        <v>600</v>
      </c>
      <c r="D31" s="34">
        <v>600</v>
      </c>
      <c r="E31" s="21" t="s">
        <v>25</v>
      </c>
      <c r="F31" s="22" t="s">
        <v>28</v>
      </c>
      <c r="G31" s="29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0"/>
      <c r="T31" s="30"/>
      <c r="U31" s="30"/>
      <c r="V31" s="30"/>
      <c r="W31" s="31"/>
      <c r="X31" s="31"/>
      <c r="Y31" s="25">
        <f t="shared" si="1"/>
        <v>0</v>
      </c>
    </row>
    <row r="32" spans="1:25" ht="15" thickBot="1" x14ac:dyDescent="0.35">
      <c r="A32" s="37" t="s">
        <v>68</v>
      </c>
      <c r="B32" s="38" t="s">
        <v>50</v>
      </c>
      <c r="C32" s="39">
        <f>SUM(F32:W32)</f>
        <v>41670</v>
      </c>
      <c r="D32" s="40">
        <f>SUM(G32:X32)</f>
        <v>41670</v>
      </c>
      <c r="E32" s="41"/>
      <c r="F32" s="42"/>
      <c r="G32" s="43"/>
      <c r="H32" s="44"/>
      <c r="I32" s="44"/>
      <c r="J32" s="44"/>
      <c r="K32" s="44">
        <v>1000</v>
      </c>
      <c r="L32" s="44"/>
      <c r="M32" s="44"/>
      <c r="N32" s="44"/>
      <c r="O32" s="44"/>
      <c r="P32" s="44">
        <v>18000</v>
      </c>
      <c r="Q32" s="44"/>
      <c r="R32" s="44"/>
      <c r="S32" s="44">
        <f>9000+7670</f>
        <v>16670</v>
      </c>
      <c r="T32" s="44"/>
      <c r="U32" s="44"/>
      <c r="V32" s="44">
        <f>100+3300</f>
        <v>3400</v>
      </c>
      <c r="W32" s="44">
        <f>2000+600</f>
        <v>2600</v>
      </c>
      <c r="X32" s="44"/>
      <c r="Y32" s="53"/>
    </row>
    <row r="33" spans="1:25" ht="15" thickBot="1" x14ac:dyDescent="0.35">
      <c r="A33" s="54"/>
      <c r="B33" s="55" t="s">
        <v>69</v>
      </c>
      <c r="C33" s="56"/>
      <c r="D33" s="57"/>
      <c r="E33" s="58"/>
      <c r="F33" s="59"/>
      <c r="G33" s="60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2"/>
    </row>
    <row r="34" spans="1:25" ht="15" thickBot="1" x14ac:dyDescent="0.3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</row>
    <row r="35" spans="1:25" ht="15" thickBot="1" x14ac:dyDescent="0.35">
      <c r="A35" s="80" t="str">
        <f>'[1]Forma-priedangos'!A34</f>
        <v>Veiklos ataskaitos</v>
      </c>
      <c r="B35" s="81"/>
      <c r="C35" s="64">
        <f>C32+C19</f>
        <v>84520</v>
      </c>
      <c r="D35" s="65">
        <f>SUM(G35:X35)</f>
        <v>84520</v>
      </c>
      <c r="E35" s="66"/>
      <c r="F35" s="67"/>
      <c r="G35" s="68"/>
      <c r="H35" s="69">
        <f>SUM(H19,H32)</f>
        <v>0</v>
      </c>
      <c r="I35" s="69">
        <f t="shared" ref="I35:X35" si="2">SUM(I19,I32)</f>
        <v>0</v>
      </c>
      <c r="J35" s="69">
        <f t="shared" si="2"/>
        <v>0</v>
      </c>
      <c r="K35" s="69">
        <f t="shared" si="2"/>
        <v>2000</v>
      </c>
      <c r="L35" s="69">
        <f t="shared" si="2"/>
        <v>0</v>
      </c>
      <c r="M35" s="69">
        <f t="shared" si="2"/>
        <v>1250</v>
      </c>
      <c r="N35" s="69">
        <f t="shared" si="2"/>
        <v>0</v>
      </c>
      <c r="O35" s="69">
        <f t="shared" si="2"/>
        <v>0</v>
      </c>
      <c r="P35" s="69">
        <f t="shared" si="2"/>
        <v>18000</v>
      </c>
      <c r="Q35" s="69">
        <f t="shared" si="2"/>
        <v>16500</v>
      </c>
      <c r="R35" s="69">
        <f t="shared" si="2"/>
        <v>0</v>
      </c>
      <c r="S35" s="69">
        <f t="shared" si="2"/>
        <v>16670</v>
      </c>
      <c r="T35" s="69">
        <f t="shared" si="2"/>
        <v>24100</v>
      </c>
      <c r="U35" s="69">
        <f t="shared" si="2"/>
        <v>0</v>
      </c>
      <c r="V35" s="69">
        <f t="shared" si="2"/>
        <v>3400</v>
      </c>
      <c r="W35" s="69">
        <f t="shared" si="2"/>
        <v>2600</v>
      </c>
      <c r="X35" s="69">
        <f t="shared" si="2"/>
        <v>0</v>
      </c>
      <c r="Y35" s="70">
        <f>C35-D35</f>
        <v>0</v>
      </c>
    </row>
    <row r="36" spans="1:25" ht="15" customHeight="1" x14ac:dyDescent="0.3">
      <c r="A36" s="82" t="s">
        <v>70</v>
      </c>
      <c r="B36" s="82"/>
      <c r="C36" s="71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</row>
    <row r="37" spans="1:25" ht="15" customHeight="1" x14ac:dyDescent="0.3">
      <c r="A37" s="83" t="s">
        <v>71</v>
      </c>
      <c r="B37" s="83"/>
      <c r="C37" s="73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</row>
  </sheetData>
  <dataConsolidate/>
  <mergeCells count="16">
    <mergeCell ref="C7:D7"/>
    <mergeCell ref="B1:W1"/>
    <mergeCell ref="B2:W2"/>
    <mergeCell ref="B3:W3"/>
    <mergeCell ref="D4:M4"/>
    <mergeCell ref="A6:W6"/>
    <mergeCell ref="Y8:Y9"/>
    <mergeCell ref="A35:B35"/>
    <mergeCell ref="A36:B36"/>
    <mergeCell ref="A37:B37"/>
    <mergeCell ref="A8:A9"/>
    <mergeCell ref="B8:B9"/>
    <mergeCell ref="C8:C9"/>
    <mergeCell ref="D8:D9"/>
    <mergeCell ref="E8:F8"/>
    <mergeCell ref="G8:X8"/>
  </mergeCells>
  <conditionalFormatting sqref="G20:V20 H21">
    <cfRule type="expression" dxfId="2" priority="2" stopIfTrue="1">
      <formula>AND(G$9=$E$10, G$9&lt;=$F$10)</formula>
    </cfRule>
  </conditionalFormatting>
  <conditionalFormatting sqref="G10:X10">
    <cfRule type="expression" dxfId="1" priority="3" stopIfTrue="1">
      <formula>AND(G$9=$E$10, G$9&lt;=$F$10)</formula>
    </cfRule>
  </conditionalFormatting>
  <conditionalFormatting sqref="I22">
    <cfRule type="expression" dxfId="0" priority="1" stopIfTrue="1">
      <formula>AND(I$9=$E$10, I$9&lt;=$F$10)</formula>
    </cfRule>
  </conditionalFormatting>
  <conditionalFormatting sqref="X20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{372605E5-B5EF-40C1-9B21-658B98E3CEED}</x14:id>
        </ext>
      </extLst>
    </cfRule>
  </conditionalFormatting>
  <pageMargins left="0.7" right="0.7" top="0.75" bottom="0.75" header="0.3" footer="0.3"/>
  <pageSetup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2605E5-B5EF-40C1-9B21-658B98E3CE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DBB60-9EA7-464A-A64C-2E6681F6F86F}">
  <dimension ref="A1:A21"/>
  <sheetViews>
    <sheetView workbookViewId="0">
      <selection activeCell="D19" sqref="D19"/>
    </sheetView>
  </sheetViews>
  <sheetFormatPr defaultRowHeight="14.4" x14ac:dyDescent="0.3"/>
  <cols>
    <col min="1" max="1" width="70.88671875" customWidth="1"/>
  </cols>
  <sheetData>
    <row r="1" spans="1:1" x14ac:dyDescent="0.3">
      <c r="A1" s="75" t="s">
        <v>72</v>
      </c>
    </row>
    <row r="2" spans="1:1" x14ac:dyDescent="0.3">
      <c r="A2" s="76" t="s">
        <v>42</v>
      </c>
    </row>
    <row r="3" spans="1:1" x14ac:dyDescent="0.3">
      <c r="A3" s="76" t="s">
        <v>44</v>
      </c>
    </row>
    <row r="4" spans="1:1" x14ac:dyDescent="0.3">
      <c r="A4" s="76" t="s">
        <v>46</v>
      </c>
    </row>
    <row r="5" spans="1:1" x14ac:dyDescent="0.3">
      <c r="A5" s="76" t="s">
        <v>58</v>
      </c>
    </row>
    <row r="6" spans="1:1" x14ac:dyDescent="0.3">
      <c r="A6" s="76" t="s">
        <v>60</v>
      </c>
    </row>
    <row r="7" spans="1:1" ht="26.4" x14ac:dyDescent="0.3">
      <c r="A7" s="76" t="s">
        <v>62</v>
      </c>
    </row>
    <row r="8" spans="1:1" ht="26.4" x14ac:dyDescent="0.3">
      <c r="A8" s="76" t="s">
        <v>48</v>
      </c>
    </row>
    <row r="9" spans="1:1" x14ac:dyDescent="0.3">
      <c r="A9" s="76" t="s">
        <v>65</v>
      </c>
    </row>
    <row r="10" spans="1:1" ht="26.4" x14ac:dyDescent="0.3">
      <c r="A10" s="76" t="s">
        <v>67</v>
      </c>
    </row>
    <row r="13" spans="1:1" x14ac:dyDescent="0.3">
      <c r="A13" s="75" t="s">
        <v>72</v>
      </c>
    </row>
    <row r="14" spans="1:1" ht="15.6" x14ac:dyDescent="0.3">
      <c r="A14" s="77" t="s">
        <v>73</v>
      </c>
    </row>
    <row r="15" spans="1:1" ht="15.6" x14ac:dyDescent="0.3">
      <c r="A15" s="77" t="s">
        <v>74</v>
      </c>
    </row>
    <row r="16" spans="1:1" ht="15.6" x14ac:dyDescent="0.3">
      <c r="A16" s="77" t="s">
        <v>75</v>
      </c>
    </row>
    <row r="17" spans="1:1" ht="31.2" x14ac:dyDescent="0.3">
      <c r="A17" s="77" t="s">
        <v>76</v>
      </c>
    </row>
    <row r="18" spans="1:1" ht="15.6" x14ac:dyDescent="0.3">
      <c r="A18" s="77" t="s">
        <v>77</v>
      </c>
    </row>
    <row r="19" spans="1:1" ht="15.6" x14ac:dyDescent="0.3">
      <c r="A19" s="77" t="s">
        <v>78</v>
      </c>
    </row>
    <row r="20" spans="1:1" ht="15.6" x14ac:dyDescent="0.3">
      <c r="A20" s="77" t="s">
        <v>79</v>
      </c>
    </row>
    <row r="21" spans="1:1" ht="15.6" x14ac:dyDescent="0.3">
      <c r="A21" s="77" t="s">
        <v>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9fe636-495c-4375-8acf-36af4fdbcc28" xsi:nil="true"/>
    <lcf76f155ced4ddcb4097134ff3c332f xmlns="40ca9c52-9673-4c24-80df-13ef9a15b7e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F0DD66F313174692860842369C4CD1" ma:contentTypeVersion="11" ma:contentTypeDescription="Create a new document." ma:contentTypeScope="" ma:versionID="544319b7653ad83cc451fab713646379">
  <xsd:schema xmlns:xsd="http://www.w3.org/2001/XMLSchema" xmlns:xs="http://www.w3.org/2001/XMLSchema" xmlns:p="http://schemas.microsoft.com/office/2006/metadata/properties" xmlns:ns2="40ca9c52-9673-4c24-80df-13ef9a15b7ef" xmlns:ns3="dd9fe636-495c-4375-8acf-36af4fdbcc28" targetNamespace="http://schemas.microsoft.com/office/2006/metadata/properties" ma:root="true" ma:fieldsID="6427f27143a96be25c1dd9896f6bae7a" ns2:_="" ns3:_="">
    <xsd:import namespace="40ca9c52-9673-4c24-80df-13ef9a15b7ef"/>
    <xsd:import namespace="dd9fe636-495c-4375-8acf-36af4fdbcc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a9c52-9673-4c24-80df-13ef9a15b7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f10c2ed-9648-4917-96d6-a632734be5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fe636-495c-4375-8acf-36af4fdbcc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8d52e-97a6-41dd-bc46-ac7fab815ded}" ma:internalName="TaxCatchAll" ma:showField="CatchAllData" ma:web="dd9fe636-495c-4375-8acf-36af4fdbc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1FA293-7109-43B1-A5A4-2E883E00CC64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40ca9c52-9673-4c24-80df-13ef9a15b7ef"/>
    <ds:schemaRef ds:uri="dd9fe636-495c-4375-8acf-36af4fdbcc28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91653EF-0FA5-4B04-940F-F9E1C05A3A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3E2F8-FA44-492C-B075-6905FE0DC0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a9c52-9673-4c24-80df-13ef9a15b7ef"/>
    <ds:schemaRef ds:uri="dd9fe636-495c-4375-8acf-36af4fdbc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Pavyzdys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Baronienė</dc:creator>
  <cp:lastModifiedBy>Inga Baronienė</cp:lastModifiedBy>
  <dcterms:created xsi:type="dcterms:W3CDTF">2025-04-30T11:21:39Z</dcterms:created>
  <dcterms:modified xsi:type="dcterms:W3CDTF">2025-04-30T11:24:39Z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0x010100DFF0DD66F313174692860842369C4CD1</vt:lpwstr>
  </property>
  <property fmtid="{D5CDD505-2E9C-101B-9397-08002B2CF9AE}" pid="3" name="MediaServiceImageTags">
    <vt:lpwstr/>
  </property>
</Properties>
</file>